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12120" windowHeight="8130" activeTab="1"/>
  </bookViews>
  <sheets>
    <sheet name="Resultado Análisis Lb Revisado" sheetId="4" r:id="rId1"/>
    <sheet name="% Cumplimiento CALAGUA Revisado" sheetId="5" r:id="rId2"/>
  </sheets>
  <calcPr calcId="125725"/>
</workbook>
</file>

<file path=xl/calcChain.xml><?xml version="1.0" encoding="utf-8"?>
<calcChain xmlns="http://schemas.openxmlformats.org/spreadsheetml/2006/main">
  <c r="F17" i="5"/>
  <c r="H17"/>
  <c r="G17"/>
  <c r="J17"/>
  <c r="I17"/>
  <c r="L6"/>
  <c r="K6"/>
  <c r="J6"/>
  <c r="I6"/>
  <c r="H6"/>
  <c r="G6"/>
  <c r="F6"/>
  <c r="E6"/>
  <c r="D6"/>
  <c r="K17" s="1"/>
  <c r="C6"/>
  <c r="B6"/>
  <c r="A6"/>
  <c r="L72" i="4"/>
  <c r="P72"/>
  <c r="C35"/>
  <c r="D72"/>
  <c r="O6" i="5"/>
  <c r="N6"/>
  <c r="S72" i="4"/>
  <c r="R72"/>
  <c r="O72"/>
  <c r="N72"/>
  <c r="K72"/>
  <c r="J72"/>
  <c r="H72"/>
  <c r="G72"/>
  <c r="F72"/>
  <c r="C47"/>
  <c r="B36"/>
  <c r="C34"/>
  <c r="B32"/>
  <c r="C31"/>
  <c r="C29"/>
  <c r="C28"/>
  <c r="C24"/>
  <c r="C25" s="1"/>
  <c r="C26" s="1"/>
  <c r="C23"/>
  <c r="C21"/>
  <c r="L17" i="5" l="1"/>
</calcChain>
</file>

<file path=xl/comments1.xml><?xml version="1.0" encoding="utf-8"?>
<comments xmlns="http://schemas.openxmlformats.org/spreadsheetml/2006/main">
  <authors>
    <author>ANA CASTEJON</author>
  </authors>
  <commentList>
    <comment ref="H6" authorId="0">
      <text>
        <r>
          <rPr>
            <b/>
            <sz val="9"/>
            <color indexed="81"/>
            <rFont val="Tahoma"/>
            <family val="2"/>
          </rPr>
          <t>SCanales:
Muestras Tomadas en los primeros puntos de la red.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<sst xmlns="http://schemas.openxmlformats.org/spreadsheetml/2006/main" count="129" uniqueCount="58">
  <si>
    <t>Bacteriología</t>
  </si>
  <si>
    <t>Turbiedad</t>
  </si>
  <si>
    <t>No.-</t>
  </si>
  <si>
    <t>Fecha</t>
  </si>
  <si>
    <t>Cloro Libre Residual</t>
  </si>
  <si>
    <t>Coliformes Totales</t>
  </si>
  <si>
    <t>Coliformes Fecales</t>
  </si>
  <si>
    <t>F.N.</t>
  </si>
  <si>
    <t>%</t>
  </si>
  <si>
    <t>Sitio/barrio/colonia</t>
  </si>
  <si>
    <t>Dentro de norma</t>
  </si>
  <si>
    <t>Fuera de norma</t>
  </si>
  <si>
    <t>0.50 a 1.0</t>
  </si>
  <si>
    <t>Valor Recomendado</t>
  </si>
  <si>
    <t>Valor Máximo Admisible</t>
  </si>
  <si>
    <t>Turbiedad (UNT)</t>
  </si>
  <si>
    <t>Cloro Libre Residual (mg/l)</t>
  </si>
  <si>
    <t>Coliformes Fecales (UFC)</t>
  </si>
  <si>
    <t>Coliformes Totales (UFC)</t>
  </si>
  <si>
    <t>P   A   R   A   M   E   T   R   O</t>
  </si>
  <si>
    <t>D.N.</t>
  </si>
  <si>
    <t>TOTAL</t>
  </si>
  <si>
    <t># de muestras analizadas</t>
  </si>
  <si>
    <t>Muestreo</t>
  </si>
  <si>
    <t>Calidad</t>
  </si>
  <si>
    <t>Porcentaje de Cumplimiento Normativo (%)</t>
  </si>
  <si>
    <t xml:space="preserve">Cumplimiento Total </t>
  </si>
  <si>
    <t>Prestador</t>
  </si>
  <si>
    <t>Anual</t>
  </si>
  <si>
    <t>Semestral</t>
  </si>
  <si>
    <t>Mensual</t>
  </si>
  <si>
    <t xml:space="preserve"># de muestras obligatorias según NTN-CALAGUA </t>
  </si>
  <si>
    <t>Aguas de Puerto Cortes</t>
  </si>
  <si>
    <t>Desglose del Indicador de Calidad del Agua Potable</t>
  </si>
  <si>
    <t>Tulian</t>
  </si>
  <si>
    <t>Bajamar</t>
  </si>
  <si>
    <t>Brisas</t>
  </si>
  <si>
    <t>23 de Abril</t>
  </si>
  <si>
    <t>28 de Agosto</t>
  </si>
  <si>
    <t>Cieneguita</t>
  </si>
  <si>
    <t>El Faro</t>
  </si>
  <si>
    <t>Travesia</t>
  </si>
  <si>
    <t>14 de Agosto</t>
  </si>
  <si>
    <t>Nisperales</t>
  </si>
  <si>
    <t>muestra # 0074</t>
  </si>
  <si>
    <t>muestra # 0522</t>
  </si>
  <si>
    <t>muestra # 1002</t>
  </si>
  <si>
    <t>muestra # 1738</t>
  </si>
  <si>
    <t>muestra # 1445</t>
  </si>
  <si>
    <t>muestra # 2110</t>
  </si>
  <si>
    <t>muestra # 2459</t>
  </si>
  <si>
    <t>muestra # 2609</t>
  </si>
  <si>
    <t>muestra # 3033</t>
  </si>
  <si>
    <t>muestra # 3401</t>
  </si>
  <si>
    <t>muestra # 3846</t>
  </si>
  <si>
    <t>muestra # 3953</t>
  </si>
  <si>
    <t>RESULTADO DE LOS ANALISIS DE CALIDAD DEL AGUA REALIZADOS en 2011 por AdPC</t>
  </si>
  <si>
    <t>Resumen Resultado de Análisis de Control de Calidad del Agua Potable año 2011 AdPC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</si>
</sst>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22" xfId="0" applyFont="1" applyFill="1" applyBorder="1"/>
    <xf numFmtId="0" fontId="3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 wrapText="1"/>
    </xf>
    <xf numFmtId="0" fontId="4" fillId="4" borderId="27" xfId="0" applyFont="1" applyFill="1" applyBorder="1" applyAlignment="1">
      <alignment horizontal="center" wrapText="1"/>
    </xf>
    <xf numFmtId="0" fontId="4" fillId="4" borderId="28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14" fontId="3" fillId="2" borderId="1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/>
    <xf numFmtId="0" fontId="0" fillId="4" borderId="8" xfId="0" applyFont="1" applyFill="1" applyBorder="1"/>
    <xf numFmtId="0" fontId="0" fillId="4" borderId="30" xfId="0" applyFont="1" applyFill="1" applyBorder="1"/>
    <xf numFmtId="0" fontId="0" fillId="4" borderId="31" xfId="0" applyFont="1" applyFill="1" applyBorder="1" applyAlignment="1">
      <alignment horizontal="center"/>
    </xf>
    <xf numFmtId="0" fontId="6" fillId="4" borderId="8" xfId="0" applyFont="1" applyFill="1" applyBorder="1"/>
    <xf numFmtId="0" fontId="6" fillId="4" borderId="30" xfId="0" applyFont="1" applyFill="1" applyBorder="1"/>
    <xf numFmtId="0" fontId="6" fillId="4" borderId="31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23" xfId="0" applyFont="1" applyFill="1" applyBorder="1"/>
    <xf numFmtId="0" fontId="0" fillId="4" borderId="33" xfId="0" applyFont="1" applyFill="1" applyBorder="1" applyAlignment="1">
      <alignment horizontal="center"/>
    </xf>
    <xf numFmtId="0" fontId="6" fillId="4" borderId="34" xfId="0" applyFont="1" applyFill="1" applyBorder="1"/>
    <xf numFmtId="0" fontId="6" fillId="4" borderId="35" xfId="0" applyFont="1" applyFill="1" applyBorder="1"/>
    <xf numFmtId="0" fontId="6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3" fillId="0" borderId="2" xfId="0" applyFont="1" applyBorder="1"/>
    <xf numFmtId="164" fontId="3" fillId="0" borderId="0" xfId="0" applyNumberFormat="1" applyFont="1"/>
    <xf numFmtId="0" fontId="3" fillId="2" borderId="18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0" xfId="0" applyFont="1" applyFill="1"/>
    <xf numFmtId="14" fontId="3" fillId="5" borderId="1" xfId="0" applyNumberFormat="1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5" fillId="4" borderId="42" xfId="0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5" borderId="38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3" fillId="5" borderId="49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5" borderId="46" xfId="0" applyFont="1" applyFill="1" applyBorder="1" applyAlignment="1">
      <alignment horizontal="center"/>
    </xf>
    <xf numFmtId="0" fontId="3" fillId="5" borderId="5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4" fillId="6" borderId="50" xfId="0" applyFont="1" applyFill="1" applyBorder="1" applyAlignment="1">
      <alignment horizontal="center"/>
    </xf>
    <xf numFmtId="0" fontId="4" fillId="6" borderId="51" xfId="0" applyFont="1" applyFill="1" applyBorder="1" applyAlignment="1">
      <alignment horizontal="center"/>
    </xf>
    <xf numFmtId="0" fontId="4" fillId="6" borderId="52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4" fillId="7" borderId="50" xfId="0" applyFont="1" applyFill="1" applyBorder="1" applyAlignment="1">
      <alignment horizontal="center"/>
    </xf>
    <xf numFmtId="0" fontId="4" fillId="7" borderId="51" xfId="0" applyFont="1" applyFill="1" applyBorder="1" applyAlignment="1">
      <alignment horizontal="center"/>
    </xf>
    <xf numFmtId="0" fontId="4" fillId="7" borderId="56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4" fillId="8" borderId="50" xfId="0" applyFont="1" applyFill="1" applyBorder="1" applyAlignment="1">
      <alignment horizontal="center"/>
    </xf>
    <xf numFmtId="0" fontId="4" fillId="8" borderId="51" xfId="0" applyFont="1" applyFill="1" applyBorder="1" applyAlignment="1">
      <alignment horizontal="center"/>
    </xf>
    <xf numFmtId="0" fontId="4" fillId="8" borderId="56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4" fillId="9" borderId="50" xfId="0" applyFont="1" applyFill="1" applyBorder="1" applyAlignment="1">
      <alignment horizontal="center"/>
    </xf>
    <xf numFmtId="0" fontId="4" fillId="9" borderId="51" xfId="0" applyFont="1" applyFill="1" applyBorder="1" applyAlignment="1">
      <alignment horizontal="center"/>
    </xf>
    <xf numFmtId="0" fontId="4" fillId="9" borderId="5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4" fillId="8" borderId="5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4" fontId="3" fillId="8" borderId="12" xfId="0" applyNumberFormat="1" applyFont="1" applyFill="1" applyBorder="1" applyAlignment="1">
      <alignment horizontal="center"/>
    </xf>
    <xf numFmtId="9" fontId="3" fillId="8" borderId="10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9" fontId="3" fillId="6" borderId="10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9" fontId="3" fillId="7" borderId="10" xfId="0" applyNumberFormat="1" applyFont="1" applyFill="1" applyBorder="1" applyAlignment="1">
      <alignment horizontal="center"/>
    </xf>
    <xf numFmtId="9" fontId="3" fillId="7" borderId="6" xfId="0" applyNumberFormat="1" applyFont="1" applyFill="1" applyBorder="1" applyAlignment="1">
      <alignment horizontal="center"/>
    </xf>
    <xf numFmtId="0" fontId="4" fillId="11" borderId="55" xfId="0" applyFont="1" applyFill="1" applyBorder="1" applyAlignment="1">
      <alignment horizontal="center"/>
    </xf>
    <xf numFmtId="0" fontId="4" fillId="11" borderId="51" xfId="0" applyFont="1" applyFill="1" applyBorder="1" applyAlignment="1">
      <alignment horizontal="center"/>
    </xf>
    <xf numFmtId="0" fontId="4" fillId="11" borderId="56" xfId="0" applyFont="1" applyFill="1" applyBorder="1" applyAlignment="1">
      <alignment horizontal="center"/>
    </xf>
    <xf numFmtId="0" fontId="3" fillId="11" borderId="13" xfId="0" applyFont="1" applyFill="1" applyBorder="1"/>
    <xf numFmtId="0" fontId="4" fillId="11" borderId="14" xfId="0" applyFont="1" applyFill="1" applyBorder="1" applyAlignment="1">
      <alignment horizontal="center" wrapText="1"/>
    </xf>
    <xf numFmtId="0" fontId="4" fillId="11" borderId="6" xfId="0" applyFont="1" applyFill="1" applyBorder="1" applyAlignment="1">
      <alignment horizontal="center"/>
    </xf>
    <xf numFmtId="164" fontId="4" fillId="11" borderId="6" xfId="0" applyNumberFormat="1" applyFont="1" applyFill="1" applyBorder="1" applyAlignment="1">
      <alignment horizontal="center"/>
    </xf>
    <xf numFmtId="0" fontId="3" fillId="10" borderId="7" xfId="0" applyFont="1" applyFill="1" applyBorder="1"/>
    <xf numFmtId="0" fontId="4" fillId="10" borderId="8" xfId="0" applyFont="1" applyFill="1" applyBorder="1"/>
    <xf numFmtId="0" fontId="4" fillId="10" borderId="1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72"/>
  <sheetViews>
    <sheetView topLeftCell="A25" workbookViewId="0">
      <selection activeCell="A74" sqref="A74:C74"/>
    </sheetView>
  </sheetViews>
  <sheetFormatPr baseColWidth="10" defaultRowHeight="11.25"/>
  <cols>
    <col min="1" max="1" width="3.5703125" style="2" customWidth="1"/>
    <col min="2" max="2" width="25.42578125" style="2" customWidth="1"/>
    <col min="3" max="3" width="8.7109375" style="1" customWidth="1"/>
    <col min="4" max="5" width="10.7109375" style="2" customWidth="1"/>
    <col min="6" max="6" width="7.7109375" style="1" customWidth="1"/>
    <col min="7" max="7" width="6.7109375" style="1" customWidth="1"/>
    <col min="8" max="8" width="10.7109375" style="2" customWidth="1"/>
    <col min="9" max="9" width="10.28515625" style="2" customWidth="1"/>
    <col min="10" max="10" width="6.7109375" style="1" customWidth="1"/>
    <col min="11" max="11" width="5.85546875" style="1" customWidth="1"/>
    <col min="12" max="13" width="10.7109375" style="2" customWidth="1"/>
    <col min="14" max="14" width="6" style="1" customWidth="1"/>
    <col min="15" max="15" width="5.42578125" style="1" customWidth="1"/>
    <col min="16" max="17" width="10.7109375" style="2" customWidth="1"/>
    <col min="18" max="18" width="6.28515625" style="1" customWidth="1"/>
    <col min="19" max="19" width="5.85546875" style="1" customWidth="1"/>
    <col min="20" max="16384" width="11.42578125" style="2"/>
  </cols>
  <sheetData>
    <row r="1" spans="1:19" ht="15.75" thickBot="1">
      <c r="A1" s="13"/>
      <c r="B1" s="14"/>
      <c r="C1" s="15"/>
      <c r="D1" s="74" t="s">
        <v>56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</row>
    <row r="2" spans="1:19" ht="16.5" thickBot="1">
      <c r="A2" s="30"/>
      <c r="B2" s="31"/>
      <c r="C2" s="32"/>
      <c r="D2" s="82" t="s">
        <v>19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</row>
    <row r="3" spans="1:19" ht="33" customHeight="1">
      <c r="A3" s="33" t="s">
        <v>2</v>
      </c>
      <c r="B3" s="34" t="s">
        <v>9</v>
      </c>
      <c r="C3" s="35" t="s">
        <v>3</v>
      </c>
      <c r="D3" s="77" t="s">
        <v>15</v>
      </c>
      <c r="E3" s="78"/>
      <c r="F3" s="79"/>
      <c r="G3" s="80"/>
      <c r="H3" s="81" t="s">
        <v>16</v>
      </c>
      <c r="I3" s="79"/>
      <c r="J3" s="79"/>
      <c r="K3" s="80"/>
      <c r="L3" s="81" t="s">
        <v>17</v>
      </c>
      <c r="M3" s="79"/>
      <c r="N3" s="79"/>
      <c r="O3" s="80"/>
      <c r="P3" s="81" t="s">
        <v>18</v>
      </c>
      <c r="Q3" s="79"/>
      <c r="R3" s="79"/>
      <c r="S3" s="80"/>
    </row>
    <row r="4" spans="1:19" ht="34.5">
      <c r="A4" s="30"/>
      <c r="B4" s="31"/>
      <c r="C4" s="32"/>
      <c r="D4" s="16" t="s">
        <v>13</v>
      </c>
      <c r="E4" s="17" t="s">
        <v>14</v>
      </c>
      <c r="F4" s="18" t="s">
        <v>10</v>
      </c>
      <c r="G4" s="19" t="s">
        <v>11</v>
      </c>
      <c r="H4" s="16" t="s">
        <v>13</v>
      </c>
      <c r="I4" s="17" t="s">
        <v>14</v>
      </c>
      <c r="J4" s="17" t="s">
        <v>10</v>
      </c>
      <c r="K4" s="19" t="s">
        <v>11</v>
      </c>
      <c r="L4" s="16" t="s">
        <v>13</v>
      </c>
      <c r="M4" s="17" t="s">
        <v>14</v>
      </c>
      <c r="N4" s="17" t="s">
        <v>10</v>
      </c>
      <c r="O4" s="19" t="s">
        <v>11</v>
      </c>
      <c r="P4" s="16" t="s">
        <v>13</v>
      </c>
      <c r="Q4" s="17" t="s">
        <v>14</v>
      </c>
      <c r="R4" s="17" t="s">
        <v>10</v>
      </c>
      <c r="S4" s="19" t="s">
        <v>11</v>
      </c>
    </row>
    <row r="5" spans="1:19" ht="16.5" thickBot="1">
      <c r="A5" s="36"/>
      <c r="B5" s="37"/>
      <c r="C5" s="38"/>
      <c r="D5" s="20">
        <v>1</v>
      </c>
      <c r="E5" s="21">
        <v>5</v>
      </c>
      <c r="F5" s="22"/>
      <c r="G5" s="23"/>
      <c r="H5" s="20" t="s">
        <v>12</v>
      </c>
      <c r="I5" s="21">
        <v>5</v>
      </c>
      <c r="J5" s="24"/>
      <c r="K5" s="23"/>
      <c r="L5" s="20">
        <v>0</v>
      </c>
      <c r="M5" s="21">
        <v>0</v>
      </c>
      <c r="N5" s="24"/>
      <c r="O5" s="23"/>
      <c r="P5" s="20">
        <v>0</v>
      </c>
      <c r="Q5" s="21">
        <v>3</v>
      </c>
      <c r="R5" s="24"/>
      <c r="S5" s="23"/>
    </row>
    <row r="6" spans="1:19" ht="15" customHeight="1" thickBot="1">
      <c r="A6" s="49">
        <v>1</v>
      </c>
      <c r="B6" s="2" t="s">
        <v>34</v>
      </c>
      <c r="C6" s="26">
        <v>40553</v>
      </c>
      <c r="D6" s="93"/>
      <c r="E6" s="94"/>
      <c r="F6" s="51"/>
      <c r="G6" s="27"/>
      <c r="H6" s="68">
        <v>2.5</v>
      </c>
      <c r="I6" s="69"/>
      <c r="J6" s="51">
        <v>1</v>
      </c>
      <c r="K6" s="27"/>
      <c r="L6" s="72"/>
      <c r="M6" s="69"/>
      <c r="N6" s="51"/>
      <c r="O6" s="27"/>
      <c r="P6" s="72"/>
      <c r="Q6" s="69"/>
      <c r="R6" s="51"/>
      <c r="S6" s="27"/>
    </row>
    <row r="7" spans="1:19" s="57" customFormat="1" ht="12" thickBot="1">
      <c r="A7" s="56">
        <v>2</v>
      </c>
      <c r="B7" s="57" t="s">
        <v>44</v>
      </c>
      <c r="C7" s="58">
        <v>40554</v>
      </c>
      <c r="D7" s="95">
        <v>1.26</v>
      </c>
      <c r="E7" s="96"/>
      <c r="F7" s="59">
        <v>1</v>
      </c>
      <c r="G7" s="60"/>
      <c r="H7" s="89">
        <v>0.4</v>
      </c>
      <c r="I7" s="90"/>
      <c r="J7" s="59"/>
      <c r="K7" s="60">
        <v>1</v>
      </c>
      <c r="L7" s="87">
        <v>0</v>
      </c>
      <c r="M7" s="88"/>
      <c r="N7" s="59">
        <v>1</v>
      </c>
      <c r="O7" s="60"/>
      <c r="P7" s="87">
        <v>0</v>
      </c>
      <c r="Q7" s="88"/>
      <c r="R7" s="59">
        <v>1</v>
      </c>
      <c r="S7" s="60"/>
    </row>
    <row r="8" spans="1:19" ht="12" thickBot="1">
      <c r="A8" s="55">
        <v>3</v>
      </c>
      <c r="B8" s="43" t="s">
        <v>34</v>
      </c>
      <c r="C8" s="26">
        <v>40555</v>
      </c>
      <c r="D8" s="93"/>
      <c r="E8" s="94"/>
      <c r="F8" s="51"/>
      <c r="G8" s="27"/>
      <c r="H8" s="68">
        <v>2</v>
      </c>
      <c r="I8" s="69"/>
      <c r="J8" s="51">
        <v>1</v>
      </c>
      <c r="K8" s="27"/>
      <c r="L8" s="99"/>
      <c r="M8" s="100"/>
      <c r="N8" s="51"/>
      <c r="O8" s="27"/>
      <c r="P8" s="48"/>
      <c r="Q8" s="46"/>
      <c r="R8" s="51"/>
      <c r="S8" s="27"/>
    </row>
    <row r="9" spans="1:19" ht="12" thickBot="1">
      <c r="A9" s="56">
        <v>4</v>
      </c>
      <c r="B9" s="25" t="s">
        <v>34</v>
      </c>
      <c r="C9" s="26">
        <v>40569</v>
      </c>
      <c r="D9" s="93"/>
      <c r="E9" s="94"/>
      <c r="F9" s="51"/>
      <c r="G9" s="27"/>
      <c r="H9" s="68">
        <v>1.5</v>
      </c>
      <c r="I9" s="69"/>
      <c r="J9" s="51">
        <v>1</v>
      </c>
      <c r="K9" s="27"/>
      <c r="L9" s="48"/>
      <c r="M9" s="46"/>
      <c r="N9" s="51"/>
      <c r="O9" s="27"/>
      <c r="P9" s="48"/>
      <c r="Q9" s="46"/>
      <c r="R9" s="51"/>
      <c r="S9" s="27"/>
    </row>
    <row r="10" spans="1:19" ht="12" thickBot="1">
      <c r="A10" s="55">
        <v>5</v>
      </c>
      <c r="B10" s="25" t="s">
        <v>34</v>
      </c>
      <c r="C10" s="26">
        <v>40576</v>
      </c>
      <c r="D10" s="93"/>
      <c r="E10" s="94"/>
      <c r="F10" s="51"/>
      <c r="G10" s="27"/>
      <c r="H10" s="68">
        <v>2.5</v>
      </c>
      <c r="I10" s="69"/>
      <c r="J10" s="51">
        <v>1</v>
      </c>
      <c r="K10" s="27"/>
      <c r="L10" s="48"/>
      <c r="M10" s="46"/>
      <c r="N10" s="51"/>
      <c r="O10" s="27"/>
      <c r="P10" s="48"/>
      <c r="Q10" s="46"/>
      <c r="R10" s="51"/>
      <c r="S10" s="27"/>
    </row>
    <row r="11" spans="1:19" ht="12" thickBot="1">
      <c r="A11" s="56">
        <v>6</v>
      </c>
      <c r="B11" s="25" t="s">
        <v>34</v>
      </c>
      <c r="C11" s="26">
        <v>40584</v>
      </c>
      <c r="D11" s="93"/>
      <c r="E11" s="94"/>
      <c r="F11" s="51"/>
      <c r="G11" s="27"/>
      <c r="H11" s="68">
        <v>2.5</v>
      </c>
      <c r="I11" s="69"/>
      <c r="J11" s="51">
        <v>1</v>
      </c>
      <c r="K11" s="27"/>
      <c r="L11" s="48"/>
      <c r="M11" s="46"/>
      <c r="N11" s="51"/>
      <c r="O11" s="27"/>
      <c r="P11" s="48"/>
      <c r="Q11" s="46"/>
      <c r="R11" s="51"/>
      <c r="S11" s="27"/>
    </row>
    <row r="12" spans="1:19" s="57" customFormat="1" ht="15.75" customHeight="1" thickBot="1">
      <c r="A12" s="55">
        <v>7</v>
      </c>
      <c r="B12" s="57" t="s">
        <v>45</v>
      </c>
      <c r="C12" s="58">
        <v>40584</v>
      </c>
      <c r="D12" s="91">
        <v>6.26</v>
      </c>
      <c r="E12" s="92"/>
      <c r="F12" s="59"/>
      <c r="G12" s="60">
        <v>1</v>
      </c>
      <c r="H12" s="89">
        <v>0.6</v>
      </c>
      <c r="I12" s="90"/>
      <c r="J12" s="59">
        <v>1</v>
      </c>
      <c r="K12" s="60"/>
      <c r="L12" s="87">
        <v>0</v>
      </c>
      <c r="M12" s="88"/>
      <c r="N12" s="59">
        <v>1</v>
      </c>
      <c r="O12" s="60"/>
      <c r="P12" s="87">
        <v>0</v>
      </c>
      <c r="Q12" s="88"/>
      <c r="R12" s="59">
        <v>1</v>
      </c>
      <c r="S12" s="60"/>
    </row>
    <row r="13" spans="1:19" ht="12" thickBot="1">
      <c r="A13" s="56">
        <v>8</v>
      </c>
      <c r="B13" s="25" t="s">
        <v>34</v>
      </c>
      <c r="C13" s="26">
        <v>40597</v>
      </c>
      <c r="D13" s="93"/>
      <c r="E13" s="94"/>
      <c r="F13" s="51"/>
      <c r="G13" s="27"/>
      <c r="H13" s="68">
        <v>2</v>
      </c>
      <c r="I13" s="69"/>
      <c r="J13" s="51">
        <v>1</v>
      </c>
      <c r="K13" s="27"/>
      <c r="L13" s="48"/>
      <c r="M13" s="46"/>
      <c r="N13" s="51"/>
      <c r="O13" s="27"/>
      <c r="P13" s="48"/>
      <c r="Q13" s="46"/>
      <c r="R13" s="51"/>
      <c r="S13" s="27"/>
    </row>
    <row r="14" spans="1:19" ht="12" thickBot="1">
      <c r="A14" s="55">
        <v>9</v>
      </c>
      <c r="B14" s="25" t="s">
        <v>35</v>
      </c>
      <c r="C14" s="26">
        <v>40603</v>
      </c>
      <c r="D14" s="93"/>
      <c r="E14" s="94"/>
      <c r="F14" s="51"/>
      <c r="G14" s="27"/>
      <c r="H14" s="68">
        <v>0.5</v>
      </c>
      <c r="I14" s="69"/>
      <c r="J14" s="51">
        <v>1</v>
      </c>
      <c r="K14" s="27"/>
      <c r="L14" s="48"/>
      <c r="M14" s="46"/>
      <c r="N14" s="51"/>
      <c r="O14" s="27"/>
      <c r="P14" s="48"/>
      <c r="Q14" s="46"/>
      <c r="R14" s="51"/>
      <c r="S14" s="27"/>
    </row>
    <row r="15" spans="1:19" ht="12" thickBot="1">
      <c r="A15" s="56">
        <v>10</v>
      </c>
      <c r="B15" s="25" t="s">
        <v>36</v>
      </c>
      <c r="C15" s="26">
        <v>40603</v>
      </c>
      <c r="D15" s="93"/>
      <c r="E15" s="94"/>
      <c r="F15" s="51"/>
      <c r="G15" s="27"/>
      <c r="H15" s="68">
        <v>5</v>
      </c>
      <c r="I15" s="69"/>
      <c r="J15" s="51">
        <v>1</v>
      </c>
      <c r="K15" s="27"/>
      <c r="L15" s="48"/>
      <c r="M15" s="46"/>
      <c r="N15" s="51"/>
      <c r="O15" s="27"/>
      <c r="P15" s="48"/>
      <c r="Q15" s="46"/>
      <c r="R15" s="51"/>
      <c r="S15" s="27"/>
    </row>
    <row r="16" spans="1:19" ht="12" thickBot="1">
      <c r="A16" s="55">
        <v>11</v>
      </c>
      <c r="B16" s="25" t="s">
        <v>34</v>
      </c>
      <c r="C16" s="26">
        <v>40609</v>
      </c>
      <c r="D16" s="93"/>
      <c r="E16" s="94"/>
      <c r="F16" s="51"/>
      <c r="G16" s="27"/>
      <c r="H16" s="68">
        <v>2</v>
      </c>
      <c r="I16" s="69"/>
      <c r="J16" s="51">
        <v>1</v>
      </c>
      <c r="K16" s="52"/>
      <c r="L16" s="54"/>
      <c r="M16" s="50"/>
      <c r="N16" s="50"/>
      <c r="O16" s="50"/>
      <c r="P16" s="54"/>
      <c r="Q16" s="50"/>
      <c r="R16" s="51"/>
      <c r="S16" s="27"/>
    </row>
    <row r="17" spans="1:19" ht="12" thickBot="1">
      <c r="A17" s="56">
        <v>12</v>
      </c>
      <c r="B17" s="25" t="s">
        <v>34</v>
      </c>
      <c r="C17" s="26">
        <v>40618</v>
      </c>
      <c r="D17" s="93"/>
      <c r="E17" s="94"/>
      <c r="F17" s="50"/>
      <c r="G17" s="28"/>
      <c r="H17" s="68">
        <v>1.5</v>
      </c>
      <c r="I17" s="69"/>
      <c r="J17" s="45">
        <v>1</v>
      </c>
      <c r="K17" s="53"/>
      <c r="L17" s="97"/>
      <c r="M17" s="73"/>
      <c r="N17" s="50"/>
      <c r="O17" s="50"/>
      <c r="P17" s="97"/>
      <c r="Q17" s="73"/>
      <c r="R17" s="45"/>
      <c r="S17" s="28"/>
    </row>
    <row r="18" spans="1:19" s="57" customFormat="1" ht="15.75" customHeight="1" thickBot="1">
      <c r="A18" s="55">
        <v>13</v>
      </c>
      <c r="B18" s="57" t="s">
        <v>46</v>
      </c>
      <c r="C18" s="26">
        <v>40618</v>
      </c>
      <c r="D18" s="91">
        <v>4.62</v>
      </c>
      <c r="E18" s="92"/>
      <c r="F18" s="62">
        <v>1</v>
      </c>
      <c r="G18" s="63"/>
      <c r="H18" s="89">
        <v>0</v>
      </c>
      <c r="I18" s="90"/>
      <c r="J18" s="64"/>
      <c r="K18" s="65">
        <v>1</v>
      </c>
      <c r="L18" s="98">
        <v>0</v>
      </c>
      <c r="M18" s="88"/>
      <c r="N18" s="62">
        <v>1</v>
      </c>
      <c r="O18" s="62"/>
      <c r="P18" s="98">
        <v>0</v>
      </c>
      <c r="Q18" s="88"/>
      <c r="R18" s="64">
        <v>1</v>
      </c>
      <c r="S18" s="63"/>
    </row>
    <row r="19" spans="1:19" ht="12" thickBot="1">
      <c r="A19" s="56">
        <v>14</v>
      </c>
      <c r="B19" s="25" t="s">
        <v>34</v>
      </c>
      <c r="C19" s="26">
        <v>40627</v>
      </c>
      <c r="D19" s="93"/>
      <c r="E19" s="94"/>
      <c r="F19" s="50"/>
      <c r="G19" s="28"/>
      <c r="H19" s="68">
        <v>2.5</v>
      </c>
      <c r="I19" s="69"/>
      <c r="J19" s="50">
        <v>1</v>
      </c>
      <c r="K19" s="53"/>
      <c r="L19" s="97"/>
      <c r="M19" s="73"/>
      <c r="N19" s="50"/>
      <c r="O19" s="50"/>
      <c r="P19" s="97"/>
      <c r="Q19" s="73"/>
      <c r="R19" s="50"/>
      <c r="S19" s="28"/>
    </row>
    <row r="20" spans="1:19" ht="12" thickBot="1">
      <c r="A20" s="55">
        <v>15</v>
      </c>
      <c r="B20" s="25" t="s">
        <v>34</v>
      </c>
      <c r="C20" s="26">
        <v>40638</v>
      </c>
      <c r="D20" s="93"/>
      <c r="E20" s="94"/>
      <c r="F20" s="50"/>
      <c r="G20" s="28"/>
      <c r="H20" s="68">
        <v>2</v>
      </c>
      <c r="I20" s="69"/>
      <c r="J20" s="50">
        <v>1</v>
      </c>
      <c r="K20" s="53"/>
      <c r="L20" s="97"/>
      <c r="M20" s="73"/>
      <c r="N20" s="50"/>
      <c r="O20" s="50"/>
      <c r="P20" s="97"/>
      <c r="Q20" s="73"/>
      <c r="R20" s="50"/>
      <c r="S20" s="28"/>
    </row>
    <row r="21" spans="1:19" ht="12" thickBot="1">
      <c r="A21" s="56">
        <v>16</v>
      </c>
      <c r="B21" s="29" t="s">
        <v>38</v>
      </c>
      <c r="C21" s="26">
        <f>C20</f>
        <v>40638</v>
      </c>
      <c r="D21" s="93"/>
      <c r="E21" s="94"/>
      <c r="F21" s="50"/>
      <c r="G21" s="28"/>
      <c r="H21" s="68">
        <v>3.5</v>
      </c>
      <c r="I21" s="69"/>
      <c r="J21" s="50">
        <v>1</v>
      </c>
      <c r="K21" s="53"/>
      <c r="L21" s="97"/>
      <c r="M21" s="73"/>
      <c r="N21" s="50"/>
      <c r="O21" s="50"/>
      <c r="P21" s="97"/>
      <c r="Q21" s="73"/>
      <c r="R21" s="50"/>
      <c r="S21" s="28"/>
    </row>
    <row r="22" spans="1:19" ht="12" thickBot="1">
      <c r="A22" s="55">
        <v>17</v>
      </c>
      <c r="B22" s="25" t="s">
        <v>39</v>
      </c>
      <c r="C22" s="26">
        <v>40639</v>
      </c>
      <c r="D22" s="93"/>
      <c r="E22" s="94"/>
      <c r="F22" s="50"/>
      <c r="G22" s="28"/>
      <c r="H22" s="68">
        <v>2</v>
      </c>
      <c r="I22" s="69"/>
      <c r="J22" s="50">
        <v>1</v>
      </c>
      <c r="K22" s="53"/>
      <c r="L22" s="97"/>
      <c r="M22" s="73"/>
      <c r="N22" s="50"/>
      <c r="O22" s="50"/>
      <c r="P22" s="97"/>
      <c r="Q22" s="73"/>
      <c r="R22" s="50"/>
      <c r="S22" s="28"/>
    </row>
    <row r="23" spans="1:19" ht="12" thickBot="1">
      <c r="A23" s="56">
        <v>18</v>
      </c>
      <c r="B23" s="25" t="s">
        <v>40</v>
      </c>
      <c r="C23" s="26">
        <f>C22</f>
        <v>40639</v>
      </c>
      <c r="D23" s="93"/>
      <c r="E23" s="94"/>
      <c r="F23" s="50"/>
      <c r="G23" s="28"/>
      <c r="H23" s="68">
        <v>1.5</v>
      </c>
      <c r="I23" s="69"/>
      <c r="J23" s="50">
        <v>1</v>
      </c>
      <c r="K23" s="53"/>
      <c r="L23" s="97"/>
      <c r="M23" s="73"/>
      <c r="N23" s="50"/>
      <c r="O23" s="50"/>
      <c r="P23" s="97"/>
      <c r="Q23" s="73"/>
      <c r="R23" s="50"/>
      <c r="S23" s="28"/>
    </row>
    <row r="24" spans="1:19" ht="12" thickBot="1">
      <c r="A24" s="55">
        <v>19</v>
      </c>
      <c r="B24" s="25" t="s">
        <v>37</v>
      </c>
      <c r="C24" s="26">
        <f>C23</f>
        <v>40639</v>
      </c>
      <c r="D24" s="93"/>
      <c r="E24" s="94"/>
      <c r="F24" s="50"/>
      <c r="G24" s="28"/>
      <c r="H24" s="66">
        <v>3.5</v>
      </c>
      <c r="I24" s="67"/>
      <c r="J24" s="50">
        <v>1</v>
      </c>
      <c r="K24" s="53"/>
      <c r="L24" s="97"/>
      <c r="M24" s="73"/>
      <c r="N24" s="50"/>
      <c r="O24" s="50"/>
      <c r="P24" s="97"/>
      <c r="Q24" s="73"/>
      <c r="R24" s="50"/>
      <c r="S24" s="28"/>
    </row>
    <row r="25" spans="1:19" ht="12" thickBot="1">
      <c r="A25" s="56">
        <v>20</v>
      </c>
      <c r="B25" s="25" t="s">
        <v>41</v>
      </c>
      <c r="C25" s="26">
        <f>C24</f>
        <v>40639</v>
      </c>
      <c r="D25" s="93"/>
      <c r="E25" s="94"/>
      <c r="F25" s="50"/>
      <c r="G25" s="28"/>
      <c r="H25" s="66">
        <v>1.3</v>
      </c>
      <c r="I25" s="67"/>
      <c r="J25" s="50">
        <v>1</v>
      </c>
      <c r="K25" s="53"/>
      <c r="L25" s="97"/>
      <c r="M25" s="73"/>
      <c r="N25" s="50"/>
      <c r="O25" s="50"/>
      <c r="P25" s="97"/>
      <c r="Q25" s="73"/>
      <c r="R25" s="50"/>
      <c r="S25" s="28"/>
    </row>
    <row r="26" spans="1:19" ht="12" thickBot="1">
      <c r="A26" s="55">
        <v>21</v>
      </c>
      <c r="B26" s="25" t="s">
        <v>32</v>
      </c>
      <c r="C26" s="26">
        <f>C25</f>
        <v>40639</v>
      </c>
      <c r="D26" s="93"/>
      <c r="E26" s="94"/>
      <c r="F26" s="50"/>
      <c r="G26" s="28"/>
      <c r="H26" s="66">
        <v>1.5</v>
      </c>
      <c r="I26" s="67"/>
      <c r="J26" s="50">
        <v>1</v>
      </c>
      <c r="K26" s="53"/>
      <c r="L26" s="54"/>
      <c r="M26" s="50"/>
      <c r="N26" s="50"/>
      <c r="O26" s="50"/>
      <c r="P26" s="54"/>
      <c r="Q26" s="50"/>
      <c r="R26" s="50"/>
      <c r="S26" s="28"/>
    </row>
    <row r="27" spans="1:19" ht="12" thickBot="1">
      <c r="A27" s="56">
        <v>22</v>
      </c>
      <c r="B27" s="25" t="s">
        <v>34</v>
      </c>
      <c r="C27" s="26">
        <v>40645</v>
      </c>
      <c r="D27" s="93"/>
      <c r="E27" s="94"/>
      <c r="F27" s="50"/>
      <c r="G27" s="28"/>
      <c r="H27" s="66">
        <v>1.5</v>
      </c>
      <c r="I27" s="67"/>
      <c r="J27" s="50">
        <v>1</v>
      </c>
      <c r="K27" s="28"/>
      <c r="L27" s="48"/>
      <c r="M27" s="46"/>
      <c r="N27" s="50"/>
      <c r="O27" s="28"/>
      <c r="P27" s="48"/>
      <c r="Q27" s="46"/>
      <c r="R27" s="50"/>
      <c r="S27" s="28"/>
    </row>
    <row r="28" spans="1:19" ht="12" thickBot="1">
      <c r="A28" s="55">
        <v>23</v>
      </c>
      <c r="B28" s="25" t="s">
        <v>37</v>
      </c>
      <c r="C28" s="26">
        <f>C27</f>
        <v>40645</v>
      </c>
      <c r="D28" s="93"/>
      <c r="E28" s="94"/>
      <c r="F28" s="50"/>
      <c r="G28" s="28"/>
      <c r="H28" s="66">
        <v>5</v>
      </c>
      <c r="I28" s="67"/>
      <c r="J28" s="50">
        <v>1</v>
      </c>
      <c r="K28" s="28"/>
      <c r="L28" s="48"/>
      <c r="M28" s="46"/>
      <c r="N28" s="50"/>
      <c r="O28" s="28"/>
      <c r="P28" s="48"/>
      <c r="Q28" s="46"/>
      <c r="R28" s="50"/>
      <c r="S28" s="28"/>
    </row>
    <row r="29" spans="1:19" ht="12" thickBot="1">
      <c r="A29" s="56">
        <v>24</v>
      </c>
      <c r="B29" s="25" t="s">
        <v>42</v>
      </c>
      <c r="C29" s="26">
        <f>C28</f>
        <v>40645</v>
      </c>
      <c r="D29" s="93"/>
      <c r="E29" s="94"/>
      <c r="F29" s="50"/>
      <c r="G29" s="28"/>
      <c r="H29" s="66">
        <v>1.5</v>
      </c>
      <c r="I29" s="67"/>
      <c r="J29" s="50">
        <v>1</v>
      </c>
      <c r="K29" s="28"/>
      <c r="L29" s="48"/>
      <c r="M29" s="46"/>
      <c r="N29" s="50"/>
      <c r="O29" s="28"/>
      <c r="P29" s="48"/>
      <c r="Q29" s="46"/>
      <c r="R29" s="50"/>
      <c r="S29" s="28"/>
    </row>
    <row r="30" spans="1:19" ht="12" thickBot="1">
      <c r="A30" s="55">
        <v>25</v>
      </c>
      <c r="B30" s="25" t="s">
        <v>41</v>
      </c>
      <c r="C30" s="26">
        <v>40646</v>
      </c>
      <c r="D30" s="93"/>
      <c r="E30" s="94"/>
      <c r="F30" s="50"/>
      <c r="G30" s="28"/>
      <c r="H30" s="66">
        <v>1.5</v>
      </c>
      <c r="I30" s="67"/>
      <c r="J30" s="50">
        <v>1</v>
      </c>
      <c r="K30" s="28"/>
      <c r="L30" s="48"/>
      <c r="M30" s="46"/>
      <c r="N30" s="50"/>
      <c r="O30" s="28"/>
      <c r="P30" s="48"/>
      <c r="Q30" s="46"/>
      <c r="R30" s="50"/>
      <c r="S30" s="28"/>
    </row>
    <row r="31" spans="1:19" ht="12" thickBot="1">
      <c r="A31" s="56">
        <v>26</v>
      </c>
      <c r="B31" s="25" t="s">
        <v>35</v>
      </c>
      <c r="C31" s="26">
        <f>C30</f>
        <v>40646</v>
      </c>
      <c r="D31" s="93"/>
      <c r="E31" s="94"/>
      <c r="F31" s="50"/>
      <c r="G31" s="28"/>
      <c r="H31" s="66">
        <v>0.5</v>
      </c>
      <c r="I31" s="67"/>
      <c r="J31" s="50">
        <v>1</v>
      </c>
      <c r="K31" s="28"/>
      <c r="L31" s="48"/>
      <c r="M31" s="46"/>
      <c r="N31" s="50"/>
      <c r="O31" s="28"/>
      <c r="P31" s="48"/>
      <c r="Q31" s="46"/>
      <c r="R31" s="50"/>
      <c r="S31" s="28"/>
    </row>
    <row r="32" spans="1:19" ht="12" thickBot="1">
      <c r="A32" s="55">
        <v>27</v>
      </c>
      <c r="B32" s="25" t="str">
        <f>B26</f>
        <v>Aguas de Puerto Cortes</v>
      </c>
      <c r="C32" s="26">
        <v>40647</v>
      </c>
      <c r="D32" s="93"/>
      <c r="E32" s="94"/>
      <c r="F32" s="50"/>
      <c r="G32" s="28"/>
      <c r="H32" s="66">
        <v>2</v>
      </c>
      <c r="I32" s="67"/>
      <c r="J32" s="50">
        <v>1</v>
      </c>
      <c r="K32" s="28"/>
      <c r="L32" s="48"/>
      <c r="M32" s="46"/>
      <c r="N32" s="50"/>
      <c r="O32" s="28"/>
      <c r="P32" s="48"/>
      <c r="Q32" s="46"/>
      <c r="R32" s="50"/>
      <c r="S32" s="28"/>
    </row>
    <row r="33" spans="1:19" ht="12" thickBot="1">
      <c r="A33" s="56">
        <v>28</v>
      </c>
      <c r="B33" s="25" t="s">
        <v>34</v>
      </c>
      <c r="C33" s="26">
        <v>40660</v>
      </c>
      <c r="D33" s="93"/>
      <c r="E33" s="94"/>
      <c r="F33" s="50"/>
      <c r="G33" s="28"/>
      <c r="H33" s="66">
        <v>2.5</v>
      </c>
      <c r="I33" s="67"/>
      <c r="J33" s="50">
        <v>1</v>
      </c>
      <c r="K33" s="28"/>
      <c r="L33" s="48"/>
      <c r="M33" s="46"/>
      <c r="N33" s="50"/>
      <c r="O33" s="28"/>
      <c r="P33" s="48"/>
      <c r="Q33" s="46"/>
      <c r="R33" s="50"/>
      <c r="S33" s="28"/>
    </row>
    <row r="34" spans="1:19" ht="12" thickBot="1">
      <c r="A34" s="55">
        <v>29</v>
      </c>
      <c r="B34" s="25" t="s">
        <v>34</v>
      </c>
      <c r="C34" s="26">
        <f>C33</f>
        <v>40660</v>
      </c>
      <c r="D34" s="93"/>
      <c r="E34" s="94"/>
      <c r="F34" s="50"/>
      <c r="G34" s="28"/>
      <c r="H34" s="66">
        <v>3</v>
      </c>
      <c r="I34" s="67"/>
      <c r="J34" s="50">
        <v>1</v>
      </c>
      <c r="K34" s="28"/>
      <c r="L34" s="48"/>
      <c r="M34" s="46"/>
      <c r="N34" s="50"/>
      <c r="O34" s="28"/>
      <c r="P34" s="48"/>
      <c r="Q34" s="46"/>
      <c r="R34" s="50"/>
      <c r="S34" s="28"/>
    </row>
    <row r="35" spans="1:19" s="57" customFormat="1" ht="15.75" customHeight="1" thickBot="1">
      <c r="A35" s="56">
        <v>30</v>
      </c>
      <c r="B35" s="61" t="s">
        <v>48</v>
      </c>
      <c r="C35" s="26">
        <f>C34</f>
        <v>40660</v>
      </c>
      <c r="D35" s="91">
        <v>0.56000000000000005</v>
      </c>
      <c r="E35" s="92"/>
      <c r="F35" s="62">
        <v>1</v>
      </c>
      <c r="G35" s="63"/>
      <c r="H35" s="89">
        <v>0.8</v>
      </c>
      <c r="I35" s="90"/>
      <c r="J35" s="62">
        <v>1</v>
      </c>
      <c r="K35" s="63"/>
      <c r="L35" s="87">
        <v>0</v>
      </c>
      <c r="M35" s="88"/>
      <c r="N35" s="62">
        <v>1</v>
      </c>
      <c r="O35" s="63"/>
      <c r="P35" s="87">
        <v>0</v>
      </c>
      <c r="Q35" s="88"/>
      <c r="R35" s="62">
        <v>1</v>
      </c>
      <c r="S35" s="63"/>
    </row>
    <row r="36" spans="1:19" ht="12" thickBot="1">
      <c r="A36" s="55">
        <v>31</v>
      </c>
      <c r="B36" s="25" t="str">
        <f>B26</f>
        <v>Aguas de Puerto Cortes</v>
      </c>
      <c r="C36" s="26">
        <v>40661</v>
      </c>
      <c r="D36" s="93"/>
      <c r="E36" s="94"/>
      <c r="F36" s="50"/>
      <c r="G36" s="28"/>
      <c r="H36" s="66">
        <v>1</v>
      </c>
      <c r="I36" s="67"/>
      <c r="J36" s="50">
        <v>1</v>
      </c>
      <c r="K36" s="28"/>
      <c r="L36" s="48"/>
      <c r="M36" s="46"/>
      <c r="N36" s="50"/>
      <c r="O36" s="28"/>
      <c r="P36" s="48"/>
      <c r="Q36" s="46"/>
      <c r="R36" s="50"/>
      <c r="S36" s="28"/>
    </row>
    <row r="37" spans="1:19" ht="12" thickBot="1">
      <c r="A37" s="56">
        <v>32</v>
      </c>
      <c r="B37" s="25" t="s">
        <v>34</v>
      </c>
      <c r="C37" s="26">
        <v>40667</v>
      </c>
      <c r="D37" s="93"/>
      <c r="E37" s="94"/>
      <c r="F37" s="50"/>
      <c r="G37" s="28"/>
      <c r="H37" s="66">
        <v>2</v>
      </c>
      <c r="I37" s="67"/>
      <c r="J37" s="50">
        <v>1</v>
      </c>
      <c r="K37" s="28"/>
      <c r="L37" s="48"/>
      <c r="M37" s="46"/>
      <c r="N37" s="50"/>
      <c r="O37" s="28"/>
      <c r="P37" s="48"/>
      <c r="Q37" s="46"/>
      <c r="R37" s="50"/>
      <c r="S37" s="28"/>
    </row>
    <row r="38" spans="1:19" ht="12" thickBot="1">
      <c r="A38" s="55">
        <v>33</v>
      </c>
      <c r="B38" s="25" t="s">
        <v>34</v>
      </c>
      <c r="C38" s="26">
        <v>40682</v>
      </c>
      <c r="D38" s="93"/>
      <c r="E38" s="94"/>
      <c r="F38" s="50"/>
      <c r="G38" s="28"/>
      <c r="H38" s="66">
        <v>2</v>
      </c>
      <c r="I38" s="67"/>
      <c r="J38" s="50">
        <v>1</v>
      </c>
      <c r="K38" s="28"/>
      <c r="L38" s="48"/>
      <c r="M38" s="46"/>
      <c r="N38" s="50"/>
      <c r="O38" s="28"/>
      <c r="P38" s="48"/>
      <c r="Q38" s="46"/>
      <c r="R38" s="50"/>
      <c r="S38" s="28"/>
    </row>
    <row r="39" spans="1:19" s="57" customFormat="1" ht="15.75" customHeight="1" thickBot="1">
      <c r="A39" s="56">
        <v>34</v>
      </c>
      <c r="B39" s="61" t="s">
        <v>47</v>
      </c>
      <c r="C39" s="26">
        <v>40682</v>
      </c>
      <c r="D39" s="91">
        <v>20.5</v>
      </c>
      <c r="E39" s="92"/>
      <c r="F39" s="62"/>
      <c r="G39" s="63">
        <v>1</v>
      </c>
      <c r="H39" s="89">
        <v>0.3</v>
      </c>
      <c r="I39" s="90"/>
      <c r="J39" s="62"/>
      <c r="K39" s="63">
        <v>1</v>
      </c>
      <c r="L39" s="87">
        <v>0</v>
      </c>
      <c r="M39" s="88"/>
      <c r="N39" s="62">
        <v>1</v>
      </c>
      <c r="O39" s="63"/>
      <c r="P39" s="87">
        <v>0</v>
      </c>
      <c r="Q39" s="88"/>
      <c r="R39" s="62">
        <v>1</v>
      </c>
      <c r="S39" s="63"/>
    </row>
    <row r="40" spans="1:19" ht="12" thickBot="1">
      <c r="A40" s="55">
        <v>35</v>
      </c>
      <c r="B40" s="25" t="s">
        <v>34</v>
      </c>
      <c r="C40" s="26">
        <v>40687</v>
      </c>
      <c r="D40" s="93"/>
      <c r="E40" s="94"/>
      <c r="F40" s="50"/>
      <c r="G40" s="28"/>
      <c r="H40" s="66">
        <v>1.5</v>
      </c>
      <c r="I40" s="67"/>
      <c r="J40" s="50">
        <v>1</v>
      </c>
      <c r="K40" s="28"/>
      <c r="L40" s="48"/>
      <c r="M40" s="46"/>
      <c r="N40" s="50"/>
      <c r="O40" s="28"/>
      <c r="P40" s="48"/>
      <c r="Q40" s="46"/>
      <c r="R40" s="50"/>
      <c r="S40" s="28"/>
    </row>
    <row r="41" spans="1:19" ht="12" thickBot="1">
      <c r="A41" s="56">
        <v>36</v>
      </c>
      <c r="B41" s="25" t="s">
        <v>34</v>
      </c>
      <c r="C41" s="26">
        <v>40696</v>
      </c>
      <c r="D41" s="93"/>
      <c r="E41" s="94"/>
      <c r="F41" s="50"/>
      <c r="G41" s="28"/>
      <c r="H41" s="66">
        <v>1.5</v>
      </c>
      <c r="I41" s="67"/>
      <c r="J41" s="50">
        <v>1</v>
      </c>
      <c r="K41" s="28"/>
      <c r="L41" s="48"/>
      <c r="M41" s="46"/>
      <c r="N41" s="50"/>
      <c r="O41" s="28"/>
      <c r="P41" s="48"/>
      <c r="Q41" s="46"/>
      <c r="R41" s="50"/>
      <c r="S41" s="28"/>
    </row>
    <row r="42" spans="1:19" ht="12" thickBot="1">
      <c r="A42" s="55">
        <v>37</v>
      </c>
      <c r="B42" s="25" t="s">
        <v>34</v>
      </c>
      <c r="C42" s="26">
        <v>40702</v>
      </c>
      <c r="D42" s="93"/>
      <c r="E42" s="94"/>
      <c r="F42" s="50"/>
      <c r="G42" s="28"/>
      <c r="H42" s="66">
        <v>2</v>
      </c>
      <c r="I42" s="67"/>
      <c r="J42" s="50">
        <v>1</v>
      </c>
      <c r="K42" s="28"/>
      <c r="L42" s="48"/>
      <c r="M42" s="46"/>
      <c r="N42" s="50"/>
      <c r="O42" s="28"/>
      <c r="P42" s="48"/>
      <c r="Q42" s="46"/>
      <c r="R42" s="50"/>
      <c r="S42" s="28"/>
    </row>
    <row r="43" spans="1:19" ht="12" thickBot="1">
      <c r="A43" s="56">
        <v>38</v>
      </c>
      <c r="B43" s="25" t="s">
        <v>34</v>
      </c>
      <c r="C43" s="26">
        <v>40716</v>
      </c>
      <c r="D43" s="93"/>
      <c r="E43" s="94"/>
      <c r="F43" s="50"/>
      <c r="G43" s="28"/>
      <c r="H43" s="66">
        <v>1.5</v>
      </c>
      <c r="I43" s="67"/>
      <c r="J43" s="50">
        <v>1</v>
      </c>
      <c r="K43" s="28"/>
      <c r="L43" s="48"/>
      <c r="M43" s="46"/>
      <c r="N43" s="50"/>
      <c r="O43" s="28"/>
      <c r="P43" s="48"/>
      <c r="Q43" s="46"/>
      <c r="R43" s="50"/>
      <c r="S43" s="28"/>
    </row>
    <row r="44" spans="1:19" s="57" customFormat="1" ht="15.75" customHeight="1" thickBot="1">
      <c r="A44" s="55">
        <v>39</v>
      </c>
      <c r="B44" s="61" t="s">
        <v>49</v>
      </c>
      <c r="C44" s="26">
        <v>40716</v>
      </c>
      <c r="D44" s="91">
        <v>0.89</v>
      </c>
      <c r="E44" s="92"/>
      <c r="F44" s="62">
        <v>1</v>
      </c>
      <c r="G44" s="63"/>
      <c r="H44" s="89">
        <v>0</v>
      </c>
      <c r="I44" s="90"/>
      <c r="J44" s="62"/>
      <c r="K44" s="63">
        <v>1</v>
      </c>
      <c r="L44" s="87">
        <v>0</v>
      </c>
      <c r="M44" s="88"/>
      <c r="N44" s="62">
        <v>1</v>
      </c>
      <c r="O44" s="63"/>
      <c r="P44" s="87">
        <v>0</v>
      </c>
      <c r="Q44" s="88"/>
      <c r="R44" s="62">
        <v>1</v>
      </c>
      <c r="S44" s="63"/>
    </row>
    <row r="45" spans="1:19" ht="12" thickBot="1">
      <c r="A45" s="56">
        <v>40</v>
      </c>
      <c r="B45" s="25" t="s">
        <v>34</v>
      </c>
      <c r="C45" s="26">
        <v>40731</v>
      </c>
      <c r="D45" s="93"/>
      <c r="E45" s="94"/>
      <c r="F45" s="50"/>
      <c r="G45" s="28"/>
      <c r="H45" s="66">
        <v>2</v>
      </c>
      <c r="I45" s="67"/>
      <c r="J45" s="50">
        <v>1</v>
      </c>
      <c r="K45" s="28"/>
      <c r="L45" s="48"/>
      <c r="M45" s="46"/>
      <c r="N45" s="50"/>
      <c r="O45" s="28"/>
      <c r="P45" s="48"/>
      <c r="Q45" s="46"/>
      <c r="R45" s="50"/>
      <c r="S45" s="28"/>
    </row>
    <row r="46" spans="1:19" ht="12" thickBot="1">
      <c r="A46" s="55">
        <v>41</v>
      </c>
      <c r="B46" s="25" t="s">
        <v>34</v>
      </c>
      <c r="C46" s="26">
        <v>40732</v>
      </c>
      <c r="D46" s="93"/>
      <c r="E46" s="94"/>
      <c r="F46" s="50"/>
      <c r="G46" s="28"/>
      <c r="H46" s="66">
        <v>2</v>
      </c>
      <c r="I46" s="67"/>
      <c r="J46" s="50">
        <v>1</v>
      </c>
      <c r="K46" s="28"/>
      <c r="L46" s="48"/>
      <c r="M46" s="46"/>
      <c r="N46" s="50"/>
      <c r="O46" s="28"/>
      <c r="P46" s="48"/>
      <c r="Q46" s="46"/>
      <c r="R46" s="50"/>
      <c r="S46" s="28"/>
    </row>
    <row r="47" spans="1:19" ht="12" thickBot="1">
      <c r="A47" s="56">
        <v>42</v>
      </c>
      <c r="B47" s="25" t="s">
        <v>43</v>
      </c>
      <c r="C47" s="26">
        <f>C46</f>
        <v>40732</v>
      </c>
      <c r="D47" s="93"/>
      <c r="E47" s="94"/>
      <c r="F47" s="50"/>
      <c r="G47" s="28"/>
      <c r="H47" s="66">
        <v>3.5</v>
      </c>
      <c r="I47" s="67"/>
      <c r="J47" s="50">
        <v>1</v>
      </c>
      <c r="K47" s="28"/>
      <c r="L47" s="48"/>
      <c r="M47" s="46"/>
      <c r="N47" s="50"/>
      <c r="O47" s="28"/>
      <c r="P47" s="48"/>
      <c r="Q47" s="46"/>
      <c r="R47" s="50"/>
      <c r="S47" s="28"/>
    </row>
    <row r="48" spans="1:19" ht="12" thickBot="1">
      <c r="A48" s="55">
        <v>43</v>
      </c>
      <c r="B48" s="25" t="s">
        <v>34</v>
      </c>
      <c r="C48" s="26">
        <v>40735</v>
      </c>
      <c r="D48" s="93"/>
      <c r="E48" s="94"/>
      <c r="F48" s="50"/>
      <c r="G48" s="28"/>
      <c r="H48" s="66">
        <v>1.5</v>
      </c>
      <c r="I48" s="67"/>
      <c r="J48" s="50">
        <v>1</v>
      </c>
      <c r="K48" s="28"/>
      <c r="L48" s="48"/>
      <c r="M48" s="46"/>
      <c r="N48" s="50"/>
      <c r="O48" s="28"/>
      <c r="P48" s="48"/>
      <c r="Q48" s="46"/>
      <c r="R48" s="50"/>
      <c r="S48" s="28"/>
    </row>
    <row r="49" spans="1:19" ht="12" thickBot="1">
      <c r="A49" s="56">
        <v>44</v>
      </c>
      <c r="B49" s="25" t="s">
        <v>34</v>
      </c>
      <c r="C49" s="26">
        <v>40743</v>
      </c>
      <c r="D49" s="93"/>
      <c r="E49" s="94"/>
      <c r="F49" s="50"/>
      <c r="G49" s="28"/>
      <c r="H49" s="66">
        <v>1.5</v>
      </c>
      <c r="I49" s="67"/>
      <c r="J49" s="50">
        <v>1</v>
      </c>
      <c r="K49" s="28"/>
      <c r="L49" s="48"/>
      <c r="M49" s="46"/>
      <c r="N49" s="50"/>
      <c r="O49" s="28"/>
      <c r="P49" s="48"/>
      <c r="Q49" s="46"/>
      <c r="R49" s="50"/>
      <c r="S49" s="28"/>
    </row>
    <row r="50" spans="1:19" ht="12" thickBot="1">
      <c r="A50" s="55">
        <v>45</v>
      </c>
      <c r="B50" s="25" t="s">
        <v>34</v>
      </c>
      <c r="C50" s="26">
        <v>40751</v>
      </c>
      <c r="D50" s="93"/>
      <c r="E50" s="94"/>
      <c r="F50" s="50"/>
      <c r="G50" s="28"/>
      <c r="H50" s="66">
        <v>2.5</v>
      </c>
      <c r="I50" s="67"/>
      <c r="J50" s="50">
        <v>1</v>
      </c>
      <c r="K50" s="28"/>
      <c r="L50" s="48"/>
      <c r="M50" s="46"/>
      <c r="N50" s="50"/>
      <c r="O50" s="28"/>
      <c r="P50" s="48"/>
      <c r="Q50" s="46"/>
      <c r="R50" s="50"/>
      <c r="S50" s="28"/>
    </row>
    <row r="51" spans="1:19" s="57" customFormat="1" ht="15.75" customHeight="1" thickBot="1">
      <c r="A51" s="56">
        <v>46</v>
      </c>
      <c r="B51" s="61" t="s">
        <v>50</v>
      </c>
      <c r="C51" s="26">
        <v>40751</v>
      </c>
      <c r="D51" s="91">
        <v>0.98</v>
      </c>
      <c r="E51" s="92"/>
      <c r="F51" s="62">
        <v>1</v>
      </c>
      <c r="G51" s="63"/>
      <c r="H51" s="89">
        <v>0.8</v>
      </c>
      <c r="I51" s="90"/>
      <c r="J51" s="62">
        <v>1</v>
      </c>
      <c r="K51" s="63"/>
      <c r="L51" s="87">
        <v>0</v>
      </c>
      <c r="M51" s="88"/>
      <c r="N51" s="62">
        <v>1</v>
      </c>
      <c r="O51" s="63"/>
      <c r="P51" s="87">
        <v>0</v>
      </c>
      <c r="Q51" s="88"/>
      <c r="R51" s="62">
        <v>1</v>
      </c>
      <c r="S51" s="63"/>
    </row>
    <row r="52" spans="1:19" ht="12" thickBot="1">
      <c r="A52" s="55">
        <v>47</v>
      </c>
      <c r="B52" s="25" t="s">
        <v>34</v>
      </c>
      <c r="C52" s="26">
        <v>40756</v>
      </c>
      <c r="D52" s="93"/>
      <c r="E52" s="94"/>
      <c r="F52" s="50"/>
      <c r="G52" s="28"/>
      <c r="H52" s="66">
        <v>2</v>
      </c>
      <c r="I52" s="67"/>
      <c r="J52" s="50">
        <v>1</v>
      </c>
      <c r="K52" s="28"/>
      <c r="L52" s="48"/>
      <c r="M52" s="46"/>
      <c r="N52" s="50"/>
      <c r="O52" s="28"/>
      <c r="P52" s="48"/>
      <c r="Q52" s="46"/>
      <c r="R52" s="50"/>
      <c r="S52" s="28"/>
    </row>
    <row r="53" spans="1:19" ht="12" thickBot="1">
      <c r="A53" s="56">
        <v>48</v>
      </c>
      <c r="B53" s="25" t="s">
        <v>34</v>
      </c>
      <c r="C53" s="26">
        <v>40765</v>
      </c>
      <c r="D53" s="93"/>
      <c r="E53" s="94"/>
      <c r="F53" s="50"/>
      <c r="G53" s="28"/>
      <c r="H53" s="66">
        <v>2.5</v>
      </c>
      <c r="I53" s="67"/>
      <c r="J53" s="50">
        <v>1</v>
      </c>
      <c r="K53" s="28"/>
      <c r="L53" s="48"/>
      <c r="M53" s="46"/>
      <c r="N53" s="50"/>
      <c r="O53" s="28"/>
      <c r="P53" s="48"/>
      <c r="Q53" s="46"/>
      <c r="R53" s="50"/>
      <c r="S53" s="28"/>
    </row>
    <row r="54" spans="1:19" s="57" customFormat="1" ht="15.75" customHeight="1" thickBot="1">
      <c r="A54" s="55">
        <v>49</v>
      </c>
      <c r="B54" s="61" t="s">
        <v>51</v>
      </c>
      <c r="C54" s="26">
        <v>40765</v>
      </c>
      <c r="D54" s="91">
        <v>0.96</v>
      </c>
      <c r="E54" s="92"/>
      <c r="F54" s="62">
        <v>1</v>
      </c>
      <c r="G54" s="63"/>
      <c r="H54" s="89">
        <v>0.6</v>
      </c>
      <c r="I54" s="90"/>
      <c r="J54" s="62">
        <v>1</v>
      </c>
      <c r="K54" s="63"/>
      <c r="L54" s="87">
        <v>0</v>
      </c>
      <c r="M54" s="88"/>
      <c r="N54" s="62">
        <v>1</v>
      </c>
      <c r="O54" s="63"/>
      <c r="P54" s="87">
        <v>0</v>
      </c>
      <c r="Q54" s="88"/>
      <c r="R54" s="62">
        <v>1</v>
      </c>
      <c r="S54" s="63"/>
    </row>
    <row r="55" spans="1:19" ht="12" thickBot="1">
      <c r="A55" s="56">
        <v>50</v>
      </c>
      <c r="B55" s="25" t="s">
        <v>34</v>
      </c>
      <c r="C55" s="26">
        <v>40778</v>
      </c>
      <c r="D55" s="93"/>
      <c r="E55" s="94"/>
      <c r="F55" s="50"/>
      <c r="G55" s="28"/>
      <c r="H55" s="66">
        <v>2</v>
      </c>
      <c r="I55" s="67"/>
      <c r="J55" s="50">
        <v>1</v>
      </c>
      <c r="K55" s="28"/>
      <c r="L55" s="48"/>
      <c r="M55" s="46"/>
      <c r="N55" s="50"/>
      <c r="O55" s="28"/>
      <c r="P55" s="48"/>
      <c r="Q55" s="46"/>
      <c r="R55" s="50"/>
      <c r="S55" s="28"/>
    </row>
    <row r="56" spans="1:19" ht="12" thickBot="1">
      <c r="A56" s="55">
        <v>51</v>
      </c>
      <c r="B56" s="25" t="s">
        <v>34</v>
      </c>
      <c r="C56" s="26">
        <v>40791</v>
      </c>
      <c r="D56" s="93"/>
      <c r="E56" s="94"/>
      <c r="F56" s="50"/>
      <c r="G56" s="28"/>
      <c r="H56" s="66">
        <v>1.5</v>
      </c>
      <c r="I56" s="67"/>
      <c r="J56" s="50">
        <v>1</v>
      </c>
      <c r="K56" s="28"/>
      <c r="L56" s="48"/>
      <c r="M56" s="46"/>
      <c r="N56" s="50"/>
      <c r="O56" s="28"/>
      <c r="P56" s="48"/>
      <c r="Q56" s="46"/>
      <c r="R56" s="50"/>
      <c r="S56" s="28"/>
    </row>
    <row r="57" spans="1:19" ht="12" thickBot="1">
      <c r="A57" s="56">
        <v>52</v>
      </c>
      <c r="B57" s="25" t="s">
        <v>34</v>
      </c>
      <c r="C57" s="26">
        <v>40808</v>
      </c>
      <c r="D57" s="93"/>
      <c r="E57" s="94"/>
      <c r="F57" s="50"/>
      <c r="G57" s="28"/>
      <c r="H57" s="66">
        <v>2</v>
      </c>
      <c r="I57" s="67"/>
      <c r="J57" s="50">
        <v>1</v>
      </c>
      <c r="K57" s="28"/>
      <c r="L57" s="48"/>
      <c r="M57" s="46"/>
      <c r="N57" s="50"/>
      <c r="O57" s="28"/>
      <c r="P57" s="48"/>
      <c r="Q57" s="46"/>
      <c r="R57" s="50"/>
      <c r="S57" s="28"/>
    </row>
    <row r="58" spans="1:19" s="57" customFormat="1" ht="15.75" customHeight="1" thickBot="1">
      <c r="A58" s="55">
        <v>53</v>
      </c>
      <c r="B58" s="61" t="s">
        <v>52</v>
      </c>
      <c r="C58" s="26">
        <v>40808</v>
      </c>
      <c r="D58" s="91">
        <v>2.79</v>
      </c>
      <c r="E58" s="92"/>
      <c r="F58" s="62">
        <v>1</v>
      </c>
      <c r="G58" s="63"/>
      <c r="H58" s="89">
        <v>0.4</v>
      </c>
      <c r="I58" s="90"/>
      <c r="J58" s="62"/>
      <c r="K58" s="63">
        <v>1</v>
      </c>
      <c r="L58" s="87">
        <v>0</v>
      </c>
      <c r="M58" s="88"/>
      <c r="N58" s="62">
        <v>1</v>
      </c>
      <c r="O58" s="63"/>
      <c r="P58" s="87">
        <v>0</v>
      </c>
      <c r="Q58" s="88"/>
      <c r="R58" s="62">
        <v>1</v>
      </c>
      <c r="S58" s="63"/>
    </row>
    <row r="59" spans="1:19" ht="12" thickBot="1">
      <c r="A59" s="56">
        <v>54</v>
      </c>
      <c r="B59" s="25" t="s">
        <v>34</v>
      </c>
      <c r="C59" s="26">
        <v>40816</v>
      </c>
      <c r="D59" s="93"/>
      <c r="E59" s="94"/>
      <c r="F59" s="50"/>
      <c r="G59" s="28"/>
      <c r="H59" s="66">
        <v>2</v>
      </c>
      <c r="I59" s="67"/>
      <c r="J59" s="50">
        <v>1</v>
      </c>
      <c r="K59" s="28"/>
      <c r="L59" s="48"/>
      <c r="M59" s="46"/>
      <c r="N59" s="50"/>
      <c r="O59" s="28"/>
      <c r="P59" s="48"/>
      <c r="Q59" s="46"/>
      <c r="R59" s="50"/>
      <c r="S59" s="28"/>
    </row>
    <row r="60" spans="1:19" ht="12" thickBot="1">
      <c r="A60" s="55">
        <v>55</v>
      </c>
      <c r="B60" s="25" t="s">
        <v>34</v>
      </c>
      <c r="C60" s="26">
        <v>40820</v>
      </c>
      <c r="D60" s="93"/>
      <c r="E60" s="94"/>
      <c r="F60" s="50"/>
      <c r="G60" s="28"/>
      <c r="H60" s="66">
        <v>2.5</v>
      </c>
      <c r="I60" s="67"/>
      <c r="J60" s="50">
        <v>1</v>
      </c>
      <c r="K60" s="28"/>
      <c r="L60" s="48"/>
      <c r="M60" s="46"/>
      <c r="N60" s="50"/>
      <c r="O60" s="28"/>
      <c r="P60" s="48"/>
      <c r="Q60" s="46"/>
      <c r="R60" s="50"/>
      <c r="S60" s="28"/>
    </row>
    <row r="61" spans="1:19" ht="12" thickBot="1">
      <c r="A61" s="56">
        <v>56</v>
      </c>
      <c r="B61" s="25" t="s">
        <v>34</v>
      </c>
      <c r="C61" s="26">
        <v>40826</v>
      </c>
      <c r="D61" s="93"/>
      <c r="E61" s="94"/>
      <c r="F61" s="50"/>
      <c r="G61" s="28"/>
      <c r="H61" s="66">
        <v>2</v>
      </c>
      <c r="I61" s="67"/>
      <c r="J61" s="50">
        <v>1</v>
      </c>
      <c r="K61" s="28"/>
      <c r="L61" s="48"/>
      <c r="M61" s="46"/>
      <c r="N61" s="50"/>
      <c r="O61" s="28"/>
      <c r="P61" s="48"/>
      <c r="Q61" s="46"/>
      <c r="R61" s="50"/>
      <c r="S61" s="28"/>
    </row>
    <row r="62" spans="1:19" ht="12" thickBot="1">
      <c r="A62" s="55">
        <v>57</v>
      </c>
      <c r="B62" s="25" t="s">
        <v>34</v>
      </c>
      <c r="C62" s="26">
        <v>40837</v>
      </c>
      <c r="D62" s="93"/>
      <c r="E62" s="94"/>
      <c r="F62" s="50"/>
      <c r="G62" s="28"/>
      <c r="H62" s="66">
        <v>2.5</v>
      </c>
      <c r="I62" s="67"/>
      <c r="J62" s="50">
        <v>1</v>
      </c>
      <c r="K62" s="28"/>
      <c r="L62" s="48"/>
      <c r="M62" s="46"/>
      <c r="N62" s="50"/>
      <c r="O62" s="28"/>
      <c r="P62" s="48"/>
      <c r="Q62" s="46"/>
      <c r="R62" s="50"/>
      <c r="S62" s="28"/>
    </row>
    <row r="63" spans="1:19" s="57" customFormat="1" ht="15.75" customHeight="1" thickBot="1">
      <c r="A63" s="56">
        <v>58</v>
      </c>
      <c r="B63" s="61" t="s">
        <v>53</v>
      </c>
      <c r="C63" s="26">
        <v>40837</v>
      </c>
      <c r="D63" s="91">
        <v>9.93</v>
      </c>
      <c r="E63" s="92"/>
      <c r="F63" s="62"/>
      <c r="G63" s="63">
        <v>1</v>
      </c>
      <c r="H63" s="89">
        <v>1</v>
      </c>
      <c r="I63" s="90"/>
      <c r="J63" s="62">
        <v>1</v>
      </c>
      <c r="K63" s="63"/>
      <c r="L63" s="87">
        <v>0</v>
      </c>
      <c r="M63" s="88"/>
      <c r="N63" s="62">
        <v>1</v>
      </c>
      <c r="O63" s="63"/>
      <c r="P63" s="87">
        <v>0</v>
      </c>
      <c r="Q63" s="88"/>
      <c r="R63" s="62">
        <v>1</v>
      </c>
      <c r="S63" s="63"/>
    </row>
    <row r="64" spans="1:19" ht="12" thickBot="1">
      <c r="A64" s="55">
        <v>59</v>
      </c>
      <c r="B64" s="25" t="s">
        <v>34</v>
      </c>
      <c r="C64" s="26">
        <v>40854</v>
      </c>
      <c r="D64" s="93"/>
      <c r="E64" s="94"/>
      <c r="F64" s="50"/>
      <c r="G64" s="28"/>
      <c r="H64" s="66">
        <v>2</v>
      </c>
      <c r="I64" s="67"/>
      <c r="J64" s="50">
        <v>1</v>
      </c>
      <c r="K64" s="28"/>
      <c r="L64" s="48"/>
      <c r="M64" s="46"/>
      <c r="N64" s="50"/>
      <c r="O64" s="28"/>
      <c r="P64" s="48"/>
      <c r="Q64" s="46"/>
      <c r="R64" s="50"/>
      <c r="S64" s="28"/>
    </row>
    <row r="65" spans="1:19" ht="12" thickBot="1">
      <c r="A65" s="56">
        <v>60</v>
      </c>
      <c r="B65" s="25" t="s">
        <v>34</v>
      </c>
      <c r="C65" s="26">
        <v>40864</v>
      </c>
      <c r="D65" s="93"/>
      <c r="E65" s="94"/>
      <c r="F65" s="50"/>
      <c r="G65" s="28"/>
      <c r="H65" s="66">
        <v>1.5</v>
      </c>
      <c r="I65" s="67"/>
      <c r="J65" s="50">
        <v>1</v>
      </c>
      <c r="K65" s="28"/>
      <c r="L65" s="48"/>
      <c r="M65" s="46"/>
      <c r="N65" s="50"/>
      <c r="O65" s="28"/>
      <c r="P65" s="48"/>
      <c r="Q65" s="46"/>
      <c r="R65" s="50"/>
      <c r="S65" s="28"/>
    </row>
    <row r="66" spans="1:19" ht="12" thickBot="1">
      <c r="A66" s="55">
        <v>61</v>
      </c>
      <c r="B66" s="25" t="s">
        <v>34</v>
      </c>
      <c r="C66" s="26">
        <v>40877</v>
      </c>
      <c r="D66" s="93"/>
      <c r="E66" s="94"/>
      <c r="F66" s="50"/>
      <c r="G66" s="28"/>
      <c r="H66" s="66">
        <v>2.5</v>
      </c>
      <c r="I66" s="67"/>
      <c r="J66" s="50">
        <v>1</v>
      </c>
      <c r="K66" s="28"/>
      <c r="L66" s="48"/>
      <c r="M66" s="46"/>
      <c r="N66" s="50"/>
      <c r="O66" s="28"/>
      <c r="P66" s="48"/>
      <c r="Q66" s="46"/>
      <c r="R66" s="50"/>
      <c r="S66" s="28"/>
    </row>
    <row r="67" spans="1:19" s="57" customFormat="1" ht="15.75" customHeight="1" thickBot="1">
      <c r="A67" s="56">
        <v>62</v>
      </c>
      <c r="B67" s="61" t="s">
        <v>54</v>
      </c>
      <c r="C67" s="26">
        <v>40877</v>
      </c>
      <c r="D67" s="91">
        <v>2.4700000000000002</v>
      </c>
      <c r="E67" s="92"/>
      <c r="F67" s="62">
        <v>1</v>
      </c>
      <c r="G67" s="63"/>
      <c r="H67" s="89">
        <v>0.6</v>
      </c>
      <c r="I67" s="90"/>
      <c r="J67" s="62">
        <v>1</v>
      </c>
      <c r="K67" s="63"/>
      <c r="L67" s="87">
        <v>0</v>
      </c>
      <c r="M67" s="88"/>
      <c r="N67" s="62">
        <v>1</v>
      </c>
      <c r="O67" s="63"/>
      <c r="P67" s="87">
        <v>0</v>
      </c>
      <c r="Q67" s="88"/>
      <c r="R67" s="62">
        <v>1</v>
      </c>
      <c r="S67" s="63"/>
    </row>
    <row r="68" spans="1:19" ht="12" thickBot="1">
      <c r="A68" s="55">
        <v>63</v>
      </c>
      <c r="B68" s="25" t="s">
        <v>34</v>
      </c>
      <c r="C68" s="26">
        <v>40885</v>
      </c>
      <c r="D68" s="93"/>
      <c r="E68" s="94"/>
      <c r="F68" s="50"/>
      <c r="G68" s="28"/>
      <c r="H68" s="66">
        <v>2.5</v>
      </c>
      <c r="I68" s="67"/>
      <c r="J68" s="50">
        <v>1</v>
      </c>
      <c r="K68" s="28"/>
      <c r="L68" s="48"/>
      <c r="M68" s="46"/>
      <c r="N68" s="50"/>
      <c r="O68" s="28"/>
      <c r="P68" s="48"/>
      <c r="Q68" s="46"/>
      <c r="R68" s="50"/>
      <c r="S68" s="28"/>
    </row>
    <row r="69" spans="1:19" s="57" customFormat="1" ht="15.75" customHeight="1" thickBot="1">
      <c r="A69" s="56">
        <v>64</v>
      </c>
      <c r="B69" s="61" t="s">
        <v>55</v>
      </c>
      <c r="C69" s="26">
        <v>40885</v>
      </c>
      <c r="D69" s="91">
        <v>112.6</v>
      </c>
      <c r="E69" s="92"/>
      <c r="F69" s="62"/>
      <c r="G69" s="63">
        <v>1</v>
      </c>
      <c r="H69" s="89">
        <v>0.3</v>
      </c>
      <c r="I69" s="90"/>
      <c r="J69" s="62"/>
      <c r="K69" s="63">
        <v>1</v>
      </c>
      <c r="L69" s="87">
        <v>0</v>
      </c>
      <c r="M69" s="88"/>
      <c r="N69" s="62">
        <v>1</v>
      </c>
      <c r="O69" s="63"/>
      <c r="P69" s="87">
        <v>0</v>
      </c>
      <c r="Q69" s="88"/>
      <c r="R69" s="62">
        <v>1</v>
      </c>
      <c r="S69" s="63"/>
    </row>
    <row r="70" spans="1:19" ht="12" thickBot="1">
      <c r="A70" s="55">
        <v>65</v>
      </c>
      <c r="B70" s="25" t="s">
        <v>34</v>
      </c>
      <c r="C70" s="26">
        <v>40899</v>
      </c>
      <c r="D70" s="93"/>
      <c r="E70" s="94"/>
      <c r="F70" s="50"/>
      <c r="G70" s="28"/>
      <c r="H70" s="66">
        <v>2</v>
      </c>
      <c r="I70" s="67"/>
      <c r="J70" s="50">
        <v>1</v>
      </c>
      <c r="K70" s="28"/>
      <c r="L70" s="48"/>
      <c r="M70" s="46"/>
      <c r="N70" s="50"/>
      <c r="O70" s="28"/>
      <c r="P70" s="48"/>
      <c r="Q70" s="46"/>
      <c r="R70" s="50"/>
      <c r="S70" s="28"/>
    </row>
    <row r="71" spans="1:19" ht="12" thickBot="1">
      <c r="A71" s="56">
        <v>66</v>
      </c>
      <c r="B71" s="25" t="s">
        <v>34</v>
      </c>
      <c r="C71" s="26">
        <v>40905</v>
      </c>
      <c r="D71" s="93"/>
      <c r="E71" s="94"/>
      <c r="F71" s="50"/>
      <c r="G71" s="28"/>
      <c r="H71" s="66">
        <v>2.5</v>
      </c>
      <c r="I71" s="67"/>
      <c r="J71" s="50">
        <v>1</v>
      </c>
      <c r="K71" s="28"/>
      <c r="L71" s="48"/>
      <c r="M71" s="46"/>
      <c r="N71" s="50"/>
      <c r="O71" s="28"/>
      <c r="P71" s="48"/>
      <c r="Q71" s="46"/>
      <c r="R71" s="50"/>
      <c r="S71" s="28"/>
    </row>
    <row r="72" spans="1:19" s="3" customFormat="1" ht="15.75" thickBot="1">
      <c r="A72" s="39"/>
      <c r="B72" s="40" t="s">
        <v>21</v>
      </c>
      <c r="C72" s="41"/>
      <c r="D72" s="70">
        <f>COUNT(D6:D71)</f>
        <v>12</v>
      </c>
      <c r="E72" s="71"/>
      <c r="F72" s="47">
        <f>SUM(F6:F71)</f>
        <v>8</v>
      </c>
      <c r="G72" s="47">
        <f>SUM(G6:G71)</f>
        <v>4</v>
      </c>
      <c r="H72" s="70">
        <f>COUNT(H6:H71)</f>
        <v>66</v>
      </c>
      <c r="I72" s="71"/>
      <c r="J72" s="47">
        <f>SUM(J6:J71)</f>
        <v>60</v>
      </c>
      <c r="K72" s="47">
        <f>SUM(K6:K71)</f>
        <v>6</v>
      </c>
      <c r="L72" s="70">
        <f>COUNT(L6:L71)</f>
        <v>12</v>
      </c>
      <c r="M72" s="71"/>
      <c r="N72" s="47">
        <f>SUM(N6:N71)</f>
        <v>12</v>
      </c>
      <c r="O72" s="47">
        <f>SUM(O6:O71)</f>
        <v>0</v>
      </c>
      <c r="P72" s="70">
        <f>COUNT(P6:P71)</f>
        <v>12</v>
      </c>
      <c r="Q72" s="71"/>
      <c r="R72" s="47">
        <f>SUM(R6:R71)</f>
        <v>12</v>
      </c>
      <c r="S72" s="42">
        <f>SUM(S6:S71)</f>
        <v>0</v>
      </c>
    </row>
  </sheetData>
  <mergeCells count="185">
    <mergeCell ref="P35:Q35"/>
    <mergeCell ref="L35:M35"/>
    <mergeCell ref="H35:I35"/>
    <mergeCell ref="D35:E35"/>
    <mergeCell ref="P39:Q39"/>
    <mergeCell ref="L39:M39"/>
    <mergeCell ref="H39:I39"/>
    <mergeCell ref="D39:E39"/>
    <mergeCell ref="D6:E6"/>
    <mergeCell ref="H6:I6"/>
    <mergeCell ref="L6:M6"/>
    <mergeCell ref="P6:Q6"/>
    <mergeCell ref="H8:I8"/>
    <mergeCell ref="H9:I9"/>
    <mergeCell ref="D17:E17"/>
    <mergeCell ref="H17:I17"/>
    <mergeCell ref="L17:M17"/>
    <mergeCell ref="P17:Q17"/>
    <mergeCell ref="D19:E19"/>
    <mergeCell ref="H19:I19"/>
    <mergeCell ref="L19:M19"/>
    <mergeCell ref="P19:Q19"/>
    <mergeCell ref="H10:I10"/>
    <mergeCell ref="H11:I11"/>
    <mergeCell ref="D1:S1"/>
    <mergeCell ref="D2:S2"/>
    <mergeCell ref="D3:G3"/>
    <mergeCell ref="H3:K3"/>
    <mergeCell ref="L3:O3"/>
    <mergeCell ref="P3:S3"/>
    <mergeCell ref="H7:I7"/>
    <mergeCell ref="L7:M7"/>
    <mergeCell ref="L8:M8"/>
    <mergeCell ref="P7:Q7"/>
    <mergeCell ref="H13:I13"/>
    <mergeCell ref="H14:I14"/>
    <mergeCell ref="H15:I15"/>
    <mergeCell ref="H16:I16"/>
    <mergeCell ref="D12:E12"/>
    <mergeCell ref="H12:I12"/>
    <mergeCell ref="L12:M12"/>
    <mergeCell ref="P12:Q12"/>
    <mergeCell ref="H18:I18"/>
    <mergeCell ref="D18:E18"/>
    <mergeCell ref="P18:Q18"/>
    <mergeCell ref="L18:M18"/>
    <mergeCell ref="D13:E13"/>
    <mergeCell ref="D14:E14"/>
    <mergeCell ref="D15:E15"/>
    <mergeCell ref="D16:E16"/>
    <mergeCell ref="D22:E22"/>
    <mergeCell ref="H22:I22"/>
    <mergeCell ref="L22:M22"/>
    <mergeCell ref="P22:Q22"/>
    <mergeCell ref="D23:E23"/>
    <mergeCell ref="H23:I23"/>
    <mergeCell ref="L23:M23"/>
    <mergeCell ref="P23:Q23"/>
    <mergeCell ref="D20:E20"/>
    <mergeCell ref="H20:I20"/>
    <mergeCell ref="L20:M20"/>
    <mergeCell ref="P20:Q20"/>
    <mergeCell ref="D21:E21"/>
    <mergeCell ref="H21:I21"/>
    <mergeCell ref="L21:M21"/>
    <mergeCell ref="P21:Q21"/>
    <mergeCell ref="D24:E24"/>
    <mergeCell ref="H24:I24"/>
    <mergeCell ref="L24:M24"/>
    <mergeCell ref="P24:Q24"/>
    <mergeCell ref="D25:E25"/>
    <mergeCell ref="H25:I25"/>
    <mergeCell ref="L25:M25"/>
    <mergeCell ref="P25:Q25"/>
    <mergeCell ref="D26:E26"/>
    <mergeCell ref="L72:M72"/>
    <mergeCell ref="P72:Q72"/>
    <mergeCell ref="D7:E7"/>
    <mergeCell ref="D8:E8"/>
    <mergeCell ref="D9:E9"/>
    <mergeCell ref="D10:E10"/>
    <mergeCell ref="D11:E11"/>
    <mergeCell ref="H62:I62"/>
    <mergeCell ref="H64:I64"/>
    <mergeCell ref="H65:I65"/>
    <mergeCell ref="H66:I66"/>
    <mergeCell ref="H68:I68"/>
    <mergeCell ref="H70:I70"/>
    <mergeCell ref="H55:I55"/>
    <mergeCell ref="H56:I56"/>
    <mergeCell ref="H57:I57"/>
    <mergeCell ref="H59:I59"/>
    <mergeCell ref="H60:I60"/>
    <mergeCell ref="H61:I61"/>
    <mergeCell ref="H47:I47"/>
    <mergeCell ref="H48:I48"/>
    <mergeCell ref="H49:I49"/>
    <mergeCell ref="H50:I50"/>
    <mergeCell ref="H52:I52"/>
    <mergeCell ref="D72:E72"/>
    <mergeCell ref="H72:I72"/>
    <mergeCell ref="H53:I53"/>
    <mergeCell ref="H40:I40"/>
    <mergeCell ref="H41:I41"/>
    <mergeCell ref="H42:I42"/>
    <mergeCell ref="H43:I43"/>
    <mergeCell ref="H45:I45"/>
    <mergeCell ref="H46:I46"/>
    <mergeCell ref="D40:E40"/>
    <mergeCell ref="D41:E41"/>
    <mergeCell ref="D49:E49"/>
    <mergeCell ref="D50:E50"/>
    <mergeCell ref="D52:E52"/>
    <mergeCell ref="D53:E53"/>
    <mergeCell ref="D55:E55"/>
    <mergeCell ref="D56:E56"/>
    <mergeCell ref="D42:E42"/>
    <mergeCell ref="D43:E43"/>
    <mergeCell ref="D45:E45"/>
    <mergeCell ref="D46:E46"/>
    <mergeCell ref="D47:E47"/>
    <mergeCell ref="D48:E48"/>
    <mergeCell ref="H26:I26"/>
    <mergeCell ref="H27:I27"/>
    <mergeCell ref="D34:E34"/>
    <mergeCell ref="D36:E36"/>
    <mergeCell ref="D37:E37"/>
    <mergeCell ref="D38:E38"/>
    <mergeCell ref="D28:E28"/>
    <mergeCell ref="D29:E29"/>
    <mergeCell ref="D30:E30"/>
    <mergeCell ref="D31:E31"/>
    <mergeCell ref="D32:E32"/>
    <mergeCell ref="D33:E33"/>
    <mergeCell ref="H28:I28"/>
    <mergeCell ref="H29:I29"/>
    <mergeCell ref="H30:I30"/>
    <mergeCell ref="H31:I31"/>
    <mergeCell ref="D27:E27"/>
    <mergeCell ref="D70:E70"/>
    <mergeCell ref="D71:E71"/>
    <mergeCell ref="D57:E57"/>
    <mergeCell ref="D59:E59"/>
    <mergeCell ref="D60:E60"/>
    <mergeCell ref="D61:E61"/>
    <mergeCell ref="D62:E62"/>
    <mergeCell ref="D64:E64"/>
    <mergeCell ref="H32:I32"/>
    <mergeCell ref="H33:I33"/>
    <mergeCell ref="H34:I34"/>
    <mergeCell ref="H36:I36"/>
    <mergeCell ref="H37:I37"/>
    <mergeCell ref="H38:I38"/>
    <mergeCell ref="H71:I71"/>
    <mergeCell ref="P51:Q51"/>
    <mergeCell ref="P44:Q44"/>
    <mergeCell ref="L51:M51"/>
    <mergeCell ref="L44:M44"/>
    <mergeCell ref="H51:I51"/>
    <mergeCell ref="D51:E51"/>
    <mergeCell ref="H44:I44"/>
    <mergeCell ref="D44:E44"/>
    <mergeCell ref="P54:Q54"/>
    <mergeCell ref="L54:M54"/>
    <mergeCell ref="H54:I54"/>
    <mergeCell ref="D54:E54"/>
    <mergeCell ref="P63:Q63"/>
    <mergeCell ref="P58:Q58"/>
    <mergeCell ref="L63:M63"/>
    <mergeCell ref="L58:M58"/>
    <mergeCell ref="H63:I63"/>
    <mergeCell ref="H58:I58"/>
    <mergeCell ref="D63:E63"/>
    <mergeCell ref="D58:E58"/>
    <mergeCell ref="P69:Q69"/>
    <mergeCell ref="P67:Q67"/>
    <mergeCell ref="L69:M69"/>
    <mergeCell ref="L67:M67"/>
    <mergeCell ref="H69:I69"/>
    <mergeCell ref="H67:I67"/>
    <mergeCell ref="D69:E69"/>
    <mergeCell ref="D67:E67"/>
    <mergeCell ref="D65:E65"/>
    <mergeCell ref="D66:E66"/>
    <mergeCell ref="D68:E68"/>
  </mergeCells>
  <pageMargins left="0.23622047244094491" right="0.51181102362204722" top="0.74803149606299213" bottom="0.74803149606299213" header="0.31496062992125984" footer="0.31496062992125984"/>
  <pageSetup scale="65" orientation="landscape" r:id="rId1"/>
  <headerFooter>
    <oddHeader>&amp;C&amp;"-,Negrita"&amp;14Indicador Calidad del Agua Potable
Parámetros de Control Básicos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X19"/>
  <sheetViews>
    <sheetView tabSelected="1" workbookViewId="0">
      <selection activeCell="G25" sqref="G25"/>
    </sheetView>
  </sheetViews>
  <sheetFormatPr baseColWidth="10" defaultRowHeight="11.25"/>
  <cols>
    <col min="1" max="1" width="10.7109375" style="2" customWidth="1"/>
    <col min="2" max="3" width="4.7109375" style="2" customWidth="1"/>
    <col min="4" max="4" width="10.7109375" style="2" customWidth="1"/>
    <col min="5" max="5" width="18.42578125" style="2" customWidth="1"/>
    <col min="6" max="6" width="15.7109375" style="2" customWidth="1"/>
    <col min="7" max="7" width="10.7109375" style="2" customWidth="1"/>
    <col min="8" max="8" width="7.42578125" style="2" customWidth="1"/>
    <col min="9" max="9" width="9.140625" style="2" customWidth="1"/>
    <col min="10" max="10" width="9" style="2" customWidth="1"/>
    <col min="11" max="11" width="7.42578125" style="2" customWidth="1"/>
    <col min="12" max="12" width="8.28515625" style="2" customWidth="1"/>
    <col min="13" max="15" width="11.42578125" style="2"/>
    <col min="16" max="16" width="4.7109375" style="2" customWidth="1"/>
    <col min="17" max="17" width="16.5703125" style="2" customWidth="1"/>
    <col min="18" max="18" width="11.42578125" style="2"/>
    <col min="19" max="24" width="8.7109375" style="2" customWidth="1"/>
    <col min="25" max="16384" width="11.42578125" style="2"/>
  </cols>
  <sheetData>
    <row r="2" spans="1:24" ht="12.75">
      <c r="D2" s="85" t="s">
        <v>57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24" ht="12" thickBot="1"/>
    <row r="4" spans="1:24" ht="45">
      <c r="A4" s="101" t="s">
        <v>1</v>
      </c>
      <c r="B4" s="102"/>
      <c r="C4" s="103"/>
      <c r="D4" s="110" t="s">
        <v>4</v>
      </c>
      <c r="E4" s="111"/>
      <c r="F4" s="112"/>
      <c r="G4" s="119" t="s">
        <v>6</v>
      </c>
      <c r="H4" s="120"/>
      <c r="I4" s="121"/>
      <c r="J4" s="128" t="s">
        <v>5</v>
      </c>
      <c r="K4" s="129"/>
      <c r="L4" s="130"/>
      <c r="M4" s="9" t="s">
        <v>31</v>
      </c>
      <c r="N4" s="10" t="s">
        <v>31</v>
      </c>
      <c r="O4" s="11" t="s">
        <v>31</v>
      </c>
    </row>
    <row r="5" spans="1:24" ht="33.75">
      <c r="A5" s="104" t="s">
        <v>22</v>
      </c>
      <c r="B5" s="105" t="s">
        <v>20</v>
      </c>
      <c r="C5" s="106" t="s">
        <v>7</v>
      </c>
      <c r="D5" s="113" t="s">
        <v>22</v>
      </c>
      <c r="E5" s="114" t="s">
        <v>20</v>
      </c>
      <c r="F5" s="115" t="s">
        <v>7</v>
      </c>
      <c r="G5" s="122" t="s">
        <v>22</v>
      </c>
      <c r="H5" s="123" t="s">
        <v>20</v>
      </c>
      <c r="I5" s="124" t="s">
        <v>7</v>
      </c>
      <c r="J5" s="131" t="s">
        <v>22</v>
      </c>
      <c r="K5" s="132" t="s">
        <v>20</v>
      </c>
      <c r="L5" s="133" t="s">
        <v>7</v>
      </c>
      <c r="M5" s="7" t="s">
        <v>28</v>
      </c>
      <c r="N5" s="12" t="s">
        <v>29</v>
      </c>
      <c r="O5" s="8" t="s">
        <v>30</v>
      </c>
    </row>
    <row r="6" spans="1:24" s="1" customFormat="1" ht="12" thickBot="1">
      <c r="A6" s="107">
        <f>'Resultado Análisis Lb Revisado'!F72+'Resultado Análisis Lb Revisado'!G72</f>
        <v>12</v>
      </c>
      <c r="B6" s="108">
        <f>'Resultado Análisis Lb Revisado'!F72</f>
        <v>8</v>
      </c>
      <c r="C6" s="109">
        <f>'Resultado Análisis Lb Revisado'!G72</f>
        <v>4</v>
      </c>
      <c r="D6" s="116">
        <f>'Resultado Análisis Lb Revisado'!J72+'Resultado Análisis Lb Revisado'!K72</f>
        <v>66</v>
      </c>
      <c r="E6" s="117">
        <f>'Resultado Análisis Lb Revisado'!J72</f>
        <v>60</v>
      </c>
      <c r="F6" s="118">
        <f>'Resultado Análisis Lb Revisado'!K72</f>
        <v>6</v>
      </c>
      <c r="G6" s="125">
        <f>'Resultado Análisis Lb Revisado'!N72+'Resultado Análisis Lb Revisado'!O72</f>
        <v>12</v>
      </c>
      <c r="H6" s="126">
        <f>'Resultado Análisis Lb Revisado'!N72</f>
        <v>12</v>
      </c>
      <c r="I6" s="127">
        <f>'Resultado Análisis Lb Revisado'!O72</f>
        <v>0</v>
      </c>
      <c r="J6" s="134">
        <f>'Resultado Análisis Lb Revisado'!R72+'Resultado Análisis Lb Revisado'!S72</f>
        <v>12</v>
      </c>
      <c r="K6" s="135">
        <f>'Resultado Análisis Lb Revisado'!R72</f>
        <v>12</v>
      </c>
      <c r="L6" s="136">
        <f>'Resultado Análisis Lb Revisado'!S72</f>
        <v>0</v>
      </c>
      <c r="M6" s="6">
        <v>84</v>
      </c>
      <c r="N6" s="4">
        <f>M6/2</f>
        <v>42</v>
      </c>
      <c r="O6" s="5">
        <f>M6/12</f>
        <v>7</v>
      </c>
    </row>
    <row r="7" spans="1:24">
      <c r="S7" s="1"/>
      <c r="T7" s="1"/>
      <c r="U7" s="1"/>
      <c r="V7" s="1"/>
      <c r="W7" s="1"/>
      <c r="X7" s="1"/>
    </row>
    <row r="12" spans="1:24" ht="15.75">
      <c r="E12" s="86" t="s">
        <v>33</v>
      </c>
      <c r="F12" s="86"/>
      <c r="G12" s="86"/>
      <c r="H12" s="86"/>
      <c r="I12" s="86"/>
      <c r="J12" s="86"/>
      <c r="K12" s="86"/>
      <c r="L12" s="86"/>
    </row>
    <row r="13" spans="1:24" ht="12" thickBot="1"/>
    <row r="14" spans="1:24">
      <c r="E14" s="159"/>
      <c r="F14" s="155"/>
      <c r="G14" s="152" t="s">
        <v>25</v>
      </c>
      <c r="H14" s="153"/>
      <c r="I14" s="153"/>
      <c r="J14" s="153"/>
      <c r="K14" s="153"/>
      <c r="L14" s="154"/>
    </row>
    <row r="15" spans="1:24">
      <c r="E15" s="160" t="s">
        <v>27</v>
      </c>
      <c r="F15" s="156" t="s">
        <v>26</v>
      </c>
      <c r="G15" s="137" t="s">
        <v>0</v>
      </c>
      <c r="H15" s="137"/>
      <c r="I15" s="142" t="s">
        <v>1</v>
      </c>
      <c r="J15" s="143"/>
      <c r="K15" s="146" t="s">
        <v>4</v>
      </c>
      <c r="L15" s="147"/>
    </row>
    <row r="16" spans="1:24" ht="12" thickBot="1">
      <c r="E16" s="161"/>
      <c r="F16" s="157" t="s">
        <v>8</v>
      </c>
      <c r="G16" s="138" t="s">
        <v>23</v>
      </c>
      <c r="H16" s="139" t="s">
        <v>24</v>
      </c>
      <c r="I16" s="144" t="s">
        <v>23</v>
      </c>
      <c r="J16" s="144" t="s">
        <v>24</v>
      </c>
      <c r="K16" s="148" t="s">
        <v>23</v>
      </c>
      <c r="L16" s="149" t="s">
        <v>24</v>
      </c>
    </row>
    <row r="17" spans="5:12" ht="12" thickBot="1">
      <c r="E17" s="161" t="s">
        <v>32</v>
      </c>
      <c r="F17" s="158">
        <f>(G17+H17+I17+J17+K17+L17)/6</f>
        <v>0.60786435786435777</v>
      </c>
      <c r="G17" s="140">
        <f>((G6+J6)/2)/M6</f>
        <v>0.14285714285714285</v>
      </c>
      <c r="H17" s="141">
        <f>((H6+K6)/2)/((G6+J6)/2)</f>
        <v>1</v>
      </c>
      <c r="I17" s="145">
        <f>A6/M6</f>
        <v>0.14285714285714285</v>
      </c>
      <c r="J17" s="145">
        <f>B6/A6</f>
        <v>0.66666666666666663</v>
      </c>
      <c r="K17" s="150">
        <f>D6/M6</f>
        <v>0.7857142857142857</v>
      </c>
      <c r="L17" s="151">
        <f>E6/D6</f>
        <v>0.90909090909090906</v>
      </c>
    </row>
    <row r="19" spans="5:12">
      <c r="F19" s="44"/>
    </row>
  </sheetData>
  <mergeCells count="10">
    <mergeCell ref="A4:C4"/>
    <mergeCell ref="D4:F4"/>
    <mergeCell ref="G4:I4"/>
    <mergeCell ref="J4:L4"/>
    <mergeCell ref="E12:L12"/>
    <mergeCell ref="G14:L14"/>
    <mergeCell ref="G15:H15"/>
    <mergeCell ref="I15:J15"/>
    <mergeCell ref="K15:L15"/>
    <mergeCell ref="D2:O2"/>
  </mergeCells>
  <pageMargins left="0.42" right="0.47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Resultado Análisis Lb Revisado</vt:lpstr>
      <vt:lpstr>% Cumplimiento CALAGUA Revisado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USCL</dc:creator>
  <cp:lastModifiedBy> </cp:lastModifiedBy>
  <cp:lastPrinted>2012-03-05T17:23:51Z</cp:lastPrinted>
  <dcterms:created xsi:type="dcterms:W3CDTF">2009-10-28T17:16:27Z</dcterms:created>
  <dcterms:modified xsi:type="dcterms:W3CDTF">2012-09-28T17:27:42Z</dcterms:modified>
</cp:coreProperties>
</file>